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200" tabRatio="903"/>
  </bookViews>
  <sheets>
    <sheet name="汇总表" sheetId="1" r:id="rId1"/>
    <sheet name="BEC0010039" sheetId="4" r:id="rId2"/>
    <sheet name="BPC0000002" sheetId="5" r:id="rId3"/>
    <sheet name="BPC0010161" sheetId="6" r:id="rId4"/>
    <sheet name="BPC0010177" sheetId="7" r:id="rId5"/>
    <sheet name="SHT0010230" sheetId="8" r:id="rId6"/>
    <sheet name="SHT0011982" sheetId="9" r:id="rId7"/>
    <sheet name="SHT0012022" sheetId="10" r:id="rId8"/>
    <sheet name="SHT0012172" sheetId="11" r:id="rId9"/>
    <sheet name="SHT0012393" sheetId="12" r:id="rId10"/>
    <sheet name="SHT0012401" sheetId="13" r:id="rId11"/>
    <sheet name="SHT0012447" sheetId="14" r:id="rId12"/>
    <sheet name="SHT0013134" sheetId="15" r:id="rId13"/>
    <sheet name="SHT0013272" sheetId="16" r:id="rId14"/>
    <sheet name="SHT0013298" sheetId="17" r:id="rId15"/>
    <sheet name="SHT0013365" sheetId="18" r:id="rId16"/>
    <sheet name="SHT0013662" sheetId="19" r:id="rId17"/>
    <sheet name="SHT0014013" sheetId="20" r:id="rId18"/>
    <sheet name="SHT0014169" sheetId="21" r:id="rId19"/>
    <sheet name="SHT0014571" sheetId="22" r:id="rId20"/>
    <sheet name="SHT0014645" sheetId="23" r:id="rId21"/>
    <sheet name="SHT0014722" sheetId="24" r:id="rId22"/>
    <sheet name="SHT0014803" sheetId="25" r:id="rId23"/>
    <sheet name="SHT0015090" sheetId="26" r:id="rId24"/>
    <sheet name="SLT0010277" sheetId="27" r:id="rId25"/>
    <sheet name="SHT0015934" sheetId="28" r:id="rId26"/>
    <sheet name="BPC0010060" sheetId="29" r:id="rId27"/>
    <sheet name="BEC0010024" sheetId="30" r:id="rId28"/>
    <sheet name="SHT0000098" sheetId="31" r:id="rId29"/>
    <sheet name="SHT0010251" sheetId="32" r:id="rId30"/>
    <sheet name="BPC0000047" sheetId="33" r:id="rId31"/>
    <sheet name="SHT0016487" sheetId="35" r:id="rId32"/>
    <sheet name="SHT0012024" sheetId="34" r:id="rId33"/>
    <sheet name="SHT0010907" sheetId="37" r:id="rId34"/>
    <sheet name="SHT0011481" sheetId="38" r:id="rId35"/>
    <sheet name="SHT0011509" sheetId="39" r:id="rId36"/>
    <sheet name="BPC0000008" sheetId="40" r:id="rId37"/>
    <sheet name="SHT0000505" sheetId="41" r:id="rId38"/>
    <sheet name="SHT0011480" sheetId="42" r:id="rId39"/>
    <sheet name="SHT0011506" sheetId="43" r:id="rId40"/>
    <sheet name="SHT0014832" sheetId="44" r:id="rId41"/>
    <sheet name="SHT0000144" sheetId="45" r:id="rId42"/>
    <sheet name="SHT0013334" sheetId="46" r:id="rId43"/>
    <sheet name="SHT0011046" sheetId="47" r:id="rId44"/>
    <sheet name="SHT0016099" sheetId="48" r:id="rId45"/>
    <sheet name="SHT0010941" sheetId="49" r:id="rId46"/>
    <sheet name="SHT0014831" sheetId="50" r:id="rId47"/>
    <sheet name="BPC0010220" sheetId="51" r:id="rId48"/>
    <sheet name="SHT0016950" sheetId="52" r:id="rId49"/>
    <sheet name="SHT0017083" sheetId="53" r:id="rId50"/>
    <sheet name="SHT0017132" sheetId="54" r:id="rId51"/>
    <sheet name="SHT0017154" sheetId="55" r:id="rId52"/>
    <sheet name="SLT0012023" sheetId="56" r:id="rId53"/>
    <sheet name="SLT0012154" sheetId="57" r:id="rId54"/>
    <sheet name="SLT0012155" sheetId="58" r:id="rId55"/>
    <sheet name="SHT0015238" sheetId="59" r:id="rId56"/>
    <sheet name="SHT0015241" sheetId="60" r:id="rId57"/>
    <sheet name="SHT0015237" sheetId="61" r:id="rId58"/>
    <sheet name="SHT0015239" sheetId="62" r:id="rId59"/>
    <sheet name="SHT0015536" sheetId="63" r:id="rId60"/>
    <sheet name="SHT0017182" sheetId="64" r:id="rId61"/>
    <sheet name="SHT0015973" sheetId="65" r:id="rId62"/>
    <sheet name="SHT0016241" sheetId="66" r:id="rId63"/>
    <sheet name="SHT0016953" sheetId="67" r:id="rId64"/>
    <sheet name="SHT0016965" sheetId="68" r:id="rId65"/>
    <sheet name="SHT0016966" sheetId="69" r:id="rId66"/>
    <sheet name="SHT0016059" sheetId="70" r:id="rId67"/>
    <sheet name="SHT0014356" sheetId="71" r:id="rId68"/>
    <sheet name="SHT0015535" sheetId="72" r:id="rId69"/>
    <sheet name="SHT0015975" sheetId="73" r:id="rId70"/>
    <sheet name="SHT0016242" sheetId="74" r:id="rId71"/>
    <sheet name="SLT0012246" sheetId="75" r:id="rId72"/>
    <sheet name="SLT0012247" sheetId="76" r:id="rId73"/>
    <sheet name="SHT0013264" sheetId="77" r:id="rId74"/>
    <sheet name="SHT0010904" sheetId="78" r:id="rId75"/>
    <sheet name="SHT0016905" sheetId="79" r:id="rId76"/>
    <sheet name="SHT0017376" sheetId="80" r:id="rId77"/>
    <sheet name="SLT0012307" sheetId="81" r:id="rId78"/>
    <sheet name="SLT0012308" sheetId="82" r:id="rId79"/>
    <sheet name="SHT0017519" sheetId="83" r:id="rId80"/>
    <sheet name="SHT0013273" sheetId="84" r:id="rId81"/>
    <sheet name="SHT0017359" sheetId="85" r:id="rId82"/>
    <sheet name="SHT0017643" sheetId="86" r:id="rId83"/>
    <sheet name="SHT0017687" sheetId="87" r:id="rId84"/>
    <sheet name="SHT0017618" sheetId="88" r:id="rId85"/>
    <sheet name="SHT0015097" sheetId="89" r:id="rId86"/>
    <sheet name="BPC0010251" sheetId="90" r:id="rId87"/>
    <sheet name="SHT0013655" sheetId="91" r:id="rId88"/>
    <sheet name="SHT0012130" sheetId="92" r:id="rId89"/>
    <sheet name="SHT0012131" sheetId="93" r:id="rId90"/>
    <sheet name="SHT0013736" sheetId="94" r:id="rId91"/>
    <sheet name="SHT0012989" sheetId="95" r:id="rId92"/>
    <sheet name="SHT0014603" sheetId="96" r:id="rId93"/>
    <sheet name="SHT0017152" sheetId="97" r:id="rId94"/>
    <sheet name="SHT0017153" sheetId="98" r:id="rId95"/>
    <sheet name="SHT0013737" sheetId="99" r:id="rId96"/>
    <sheet name="SHT0013955" sheetId="100" r:id="rId97"/>
    <sheet name="SHT0014721" sheetId="101" r:id="rId98"/>
    <sheet name="SHT0014777" sheetId="102" r:id="rId99"/>
    <sheet name="SHT0014778" sheetId="103" r:id="rId100"/>
    <sheet name="SHT0014790" sheetId="104" r:id="rId101"/>
    <sheet name="BPC0010181" sheetId="105" r:id="rId102"/>
    <sheet name="SHT0001641" sheetId="106" r:id="rId103"/>
    <sheet name="SHT0012191" sheetId="107" r:id="rId104"/>
    <sheet name="SHT0012958" sheetId="108" r:id="rId105"/>
    <sheet name="SHT0016985" sheetId="109" r:id="rId106"/>
    <sheet name="SHT0015047" sheetId="110" r:id="rId107"/>
    <sheet name="SHT0015961" sheetId="111" r:id="rId108"/>
    <sheet name="SHT0016060" sheetId="112" r:id="rId109"/>
    <sheet name="SHT0014570" sheetId="113" r:id="rId110"/>
    <sheet name="SHT0017412" sheetId="114" r:id="rId111"/>
    <sheet name="BPC0010346" sheetId="115" r:id="rId112"/>
    <sheet name="SHT0000456" sheetId="116" r:id="rId113"/>
    <sheet name="SHT0000701" sheetId="117" r:id="rId114"/>
    <sheet name="SHT0001071" sheetId="118" r:id="rId115"/>
    <sheet name="SHT0012205" sheetId="119" r:id="rId116"/>
    <sheet name="SHT0011472" sheetId="120" r:id="rId117"/>
    <sheet name="SHT0013271" sheetId="121" r:id="rId118"/>
    <sheet name="SHT0013292" sheetId="122" r:id="rId119"/>
    <sheet name="SHT0013274" sheetId="123" r:id="rId120"/>
    <sheet name="SHT0013492" sheetId="124" r:id="rId121"/>
    <sheet name="SHT0012173" sheetId="125" r:id="rId122"/>
    <sheet name="SHT0013261" sheetId="126" r:id="rId123"/>
    <sheet name="SHT0015002" sheetId="127" r:id="rId124"/>
    <sheet name="SHT0015089" sheetId="128" r:id="rId125"/>
    <sheet name="BPC0000046" sheetId="129" r:id="rId126"/>
    <sheet name="BPC0010176" sheetId="130" r:id="rId127"/>
    <sheet name="SHT0013291" sheetId="131" r:id="rId128"/>
    <sheet name="SHT0014945" sheetId="132" r:id="rId129"/>
    <sheet name="SHT0001662" sheetId="133" r:id="rId130"/>
    <sheet name="SHT0012349" sheetId="134" r:id="rId131"/>
    <sheet name="SHT0017644" sheetId="135" r:id="rId132"/>
  </sheets>
  <externalReferences>
    <externalReference r:id="rId133"/>
    <externalReference r:id="rId134"/>
    <externalReference r:id="rId135"/>
    <externalReference r:id="rId136"/>
  </externalReferences>
  <definedNames>
    <definedName name="_xlnm._FilterDatabase" localSheetId="0" hidden="1">汇总表!$B$2:$F$186</definedName>
    <definedName name="_xlnm.Print_Area" localSheetId="0">汇总表!$B$1:$I$90</definedName>
    <definedName name="_xlnm.Print_Titles" localSheetId="0">汇总表!$1:$2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G86" i="1"/>
  <c r="I18" i="135"/>
  <c r="I17" i="135"/>
  <c r="I16" i="135"/>
  <c r="I15" i="135"/>
  <c r="I14" i="135"/>
  <c r="I13" i="135"/>
  <c r="I12" i="135"/>
  <c r="I11" i="135"/>
  <c r="I10" i="135"/>
  <c r="I9" i="135"/>
  <c r="I8" i="135"/>
  <c r="I7" i="135"/>
  <c r="I6" i="135"/>
  <c r="I5" i="135"/>
  <c r="I4" i="135"/>
  <c r="I3" i="135"/>
  <c r="I2" i="135"/>
  <c r="I8" i="134"/>
  <c r="I7" i="134"/>
  <c r="I6" i="134"/>
  <c r="I5" i="134"/>
  <c r="I4" i="134"/>
  <c r="I3" i="134"/>
  <c r="I2" i="134"/>
  <c r="I8" i="133"/>
  <c r="I7" i="133"/>
  <c r="I6" i="133"/>
  <c r="I5" i="133"/>
  <c r="I4" i="133"/>
  <c r="I3" i="133"/>
  <c r="I2" i="133"/>
  <c r="I37" i="132"/>
  <c r="I36" i="132"/>
  <c r="I35" i="132"/>
  <c r="I34" i="132"/>
  <c r="I31" i="132"/>
  <c r="I30" i="132"/>
  <c r="I29" i="132"/>
  <c r="I28" i="132"/>
  <c r="I27" i="132"/>
  <c r="I26" i="132"/>
  <c r="I25" i="132"/>
  <c r="I24" i="132"/>
  <c r="I23" i="132"/>
  <c r="I22" i="132"/>
  <c r="I21" i="132"/>
  <c r="I20" i="132"/>
  <c r="I17" i="132"/>
  <c r="I16" i="132"/>
  <c r="I15" i="132"/>
  <c r="I14" i="132"/>
  <c r="I13" i="132"/>
  <c r="I12" i="132"/>
  <c r="I11" i="132"/>
  <c r="I10" i="132"/>
  <c r="I9" i="132"/>
  <c r="I8" i="132"/>
  <c r="I7" i="132"/>
  <c r="H7" i="132"/>
  <c r="I6" i="132"/>
  <c r="I5" i="132"/>
  <c r="I4" i="132"/>
  <c r="I3" i="132"/>
  <c r="I2" i="132"/>
  <c r="I4" i="131"/>
  <c r="I8" i="130"/>
  <c r="I7" i="130"/>
  <c r="I6" i="130"/>
  <c r="I5" i="130"/>
  <c r="H5" i="130"/>
  <c r="I4" i="130"/>
  <c r="H4" i="130"/>
  <c r="I3" i="130"/>
  <c r="H3" i="130"/>
  <c r="I2" i="130"/>
  <c r="H2" i="130"/>
  <c r="I18" i="129"/>
  <c r="I17" i="129"/>
  <c r="I16" i="129"/>
  <c r="I15" i="129"/>
  <c r="I14" i="129"/>
  <c r="I13" i="129"/>
  <c r="I12" i="129"/>
  <c r="I11" i="129"/>
  <c r="I10" i="129"/>
  <c r="I9" i="129"/>
  <c r="I8" i="129"/>
  <c r="I7" i="129"/>
  <c r="I6" i="129"/>
  <c r="I5" i="129"/>
  <c r="I4" i="129"/>
  <c r="I3" i="129"/>
  <c r="I2" i="129"/>
  <c r="I17" i="128"/>
  <c r="I16" i="128"/>
  <c r="I15" i="128"/>
  <c r="I14" i="128"/>
  <c r="I13" i="128"/>
  <c r="I12" i="128"/>
  <c r="I11" i="128"/>
  <c r="I10" i="128"/>
  <c r="I9" i="128"/>
  <c r="I8" i="128"/>
  <c r="H8" i="128"/>
  <c r="I7" i="128"/>
  <c r="I6" i="128"/>
  <c r="I5" i="128"/>
  <c r="I4" i="128"/>
  <c r="I3" i="128"/>
  <c r="I2" i="128"/>
  <c r="I32" i="127"/>
  <c r="I31" i="127"/>
  <c r="I30" i="127"/>
  <c r="I29" i="127"/>
  <c r="I28" i="127"/>
  <c r="I27" i="127"/>
  <c r="I26" i="127"/>
  <c r="I25" i="127"/>
  <c r="I24" i="127"/>
  <c r="I23" i="127"/>
  <c r="I22" i="127"/>
  <c r="I21" i="127"/>
  <c r="I20" i="127"/>
  <c r="I19" i="127"/>
  <c r="I18" i="127"/>
  <c r="I17" i="127"/>
  <c r="I16" i="127"/>
  <c r="I13" i="127"/>
  <c r="I12" i="127"/>
  <c r="I11" i="127"/>
  <c r="I10" i="127"/>
  <c r="I9" i="127"/>
  <c r="I8" i="127"/>
  <c r="I7" i="127"/>
  <c r="I6" i="127"/>
  <c r="I5" i="127"/>
  <c r="I4" i="127"/>
  <c r="H4" i="127"/>
  <c r="I3" i="127"/>
  <c r="I2" i="127"/>
  <c r="I10" i="126"/>
  <c r="I9" i="126"/>
  <c r="I8" i="126"/>
  <c r="I7" i="126"/>
  <c r="I6" i="126"/>
  <c r="I5" i="126"/>
  <c r="I4" i="126"/>
  <c r="I3" i="126"/>
  <c r="I2" i="126"/>
  <c r="I12" i="125"/>
  <c r="I11" i="125"/>
  <c r="I10" i="125"/>
  <c r="I9" i="125"/>
  <c r="I8" i="125"/>
  <c r="I7" i="125"/>
  <c r="I6" i="125"/>
  <c r="H6" i="125"/>
  <c r="I5" i="125"/>
  <c r="I4" i="125"/>
  <c r="I3" i="125"/>
  <c r="I2" i="125"/>
  <c r="I8" i="124"/>
  <c r="I7" i="124"/>
  <c r="I6" i="124"/>
  <c r="I5" i="124"/>
  <c r="I4" i="124"/>
  <c r="I3" i="124"/>
  <c r="I2" i="124"/>
  <c r="I7" i="123"/>
  <c r="I6" i="123"/>
  <c r="I5" i="123"/>
  <c r="I4" i="123"/>
  <c r="I3" i="123"/>
  <c r="I2" i="123"/>
  <c r="I4" i="122"/>
  <c r="I10" i="121"/>
  <c r="I9" i="121"/>
  <c r="I8" i="121"/>
  <c r="I7" i="121"/>
  <c r="I6" i="121"/>
  <c r="I5" i="121"/>
  <c r="I4" i="121"/>
  <c r="I3" i="121"/>
  <c r="I2" i="121"/>
  <c r="I8" i="120"/>
  <c r="I7" i="120"/>
  <c r="I6" i="120"/>
  <c r="I5" i="120"/>
  <c r="I4" i="120"/>
  <c r="I3" i="120"/>
  <c r="I2" i="120"/>
  <c r="I9" i="119"/>
  <c r="I8" i="119"/>
  <c r="I7" i="119"/>
  <c r="I6" i="119"/>
  <c r="I5" i="119"/>
  <c r="I4" i="119"/>
  <c r="I3" i="119"/>
  <c r="I2" i="119"/>
  <c r="I11" i="118"/>
  <c r="I10" i="118"/>
  <c r="I9" i="118"/>
  <c r="I8" i="118"/>
  <c r="I7" i="118"/>
  <c r="I6" i="118"/>
  <c r="I5" i="118"/>
  <c r="I4" i="118"/>
  <c r="I3" i="118"/>
  <c r="I2" i="118"/>
  <c r="I26" i="117"/>
  <c r="I25" i="117"/>
  <c r="I24" i="117"/>
  <c r="I23" i="117"/>
  <c r="I22" i="117"/>
  <c r="I21" i="117"/>
  <c r="I20" i="117"/>
  <c r="I19" i="117"/>
  <c r="I18" i="117"/>
  <c r="I17" i="117"/>
  <c r="I16" i="117"/>
  <c r="I15" i="117"/>
  <c r="I14" i="117"/>
  <c r="I13" i="117"/>
  <c r="I12" i="117"/>
  <c r="I11" i="117"/>
  <c r="I10" i="117"/>
  <c r="I9" i="117"/>
  <c r="I8" i="117"/>
  <c r="I7" i="117"/>
  <c r="I6" i="117"/>
  <c r="I5" i="117"/>
  <c r="I4" i="117"/>
  <c r="I3" i="117"/>
  <c r="I2" i="117"/>
  <c r="I22" i="116"/>
  <c r="I21" i="116"/>
  <c r="I20" i="116"/>
  <c r="I19" i="116"/>
  <c r="I18" i="116"/>
  <c r="I17" i="116"/>
  <c r="I16" i="116"/>
  <c r="I15" i="116"/>
  <c r="I14" i="116"/>
  <c r="I13" i="116"/>
  <c r="I12" i="116"/>
  <c r="I11" i="116"/>
  <c r="I10" i="116"/>
  <c r="I9" i="116"/>
  <c r="I8" i="116"/>
  <c r="I7" i="116"/>
  <c r="I6" i="116"/>
  <c r="I5" i="116"/>
  <c r="I4" i="116"/>
  <c r="I3" i="116"/>
  <c r="I2" i="116"/>
  <c r="I15" i="115"/>
  <c r="I14" i="115"/>
  <c r="I13" i="115"/>
  <c r="I12" i="115"/>
  <c r="I11" i="115"/>
  <c r="I10" i="115"/>
  <c r="I9" i="115"/>
  <c r="I8" i="115"/>
  <c r="I7" i="115"/>
  <c r="I6" i="115"/>
  <c r="I5" i="115"/>
  <c r="I4" i="115"/>
  <c r="I3" i="115"/>
  <c r="I2" i="115"/>
  <c r="I4" i="114"/>
  <c r="I8" i="113"/>
  <c r="I7" i="113"/>
  <c r="I6" i="113"/>
  <c r="I5" i="113"/>
  <c r="I4" i="113"/>
  <c r="I3" i="113"/>
  <c r="I2" i="113"/>
  <c r="I39" i="112"/>
  <c r="I38" i="112"/>
  <c r="I37" i="112"/>
  <c r="I36" i="112"/>
  <c r="I35" i="112"/>
  <c r="I34" i="112"/>
  <c r="I33" i="112"/>
  <c r="I32" i="112"/>
  <c r="I31" i="112"/>
  <c r="I30" i="112"/>
  <c r="I29" i="112"/>
  <c r="I28" i="112"/>
  <c r="I27" i="112"/>
  <c r="I24" i="112"/>
  <c r="I23" i="112"/>
  <c r="I22" i="112"/>
  <c r="I21" i="112"/>
  <c r="I20" i="112"/>
  <c r="I19" i="112"/>
  <c r="I18" i="112"/>
  <c r="I17" i="112"/>
  <c r="I16" i="112"/>
  <c r="H16" i="112"/>
  <c r="I15" i="112"/>
  <c r="I14" i="112"/>
  <c r="I13" i="112"/>
  <c r="I12" i="112"/>
  <c r="I11" i="112"/>
  <c r="I10" i="112"/>
  <c r="I9" i="112"/>
  <c r="I8" i="112"/>
  <c r="I7" i="112"/>
  <c r="I6" i="112"/>
  <c r="I5" i="112"/>
  <c r="I4" i="112"/>
  <c r="I3" i="112"/>
  <c r="I2" i="112"/>
  <c r="I18" i="111"/>
  <c r="I17" i="111"/>
  <c r="I16" i="111"/>
  <c r="I15" i="111"/>
  <c r="I12" i="111"/>
  <c r="I11" i="111"/>
  <c r="H11" i="111"/>
  <c r="I10" i="111"/>
  <c r="I9" i="111"/>
  <c r="I8" i="111"/>
  <c r="I7" i="111"/>
  <c r="I6" i="111"/>
  <c r="I5" i="111"/>
  <c r="I4" i="111"/>
  <c r="I3" i="111"/>
  <c r="I2" i="111"/>
  <c r="I36" i="110"/>
  <c r="I35" i="110"/>
  <c r="I34" i="110"/>
  <c r="I33" i="110"/>
  <c r="I32" i="110"/>
  <c r="I31" i="110"/>
  <c r="I30" i="110"/>
  <c r="I29" i="110"/>
  <c r="I28" i="110"/>
  <c r="I27" i="110"/>
  <c r="I26" i="110"/>
  <c r="I25" i="110"/>
  <c r="I24" i="110"/>
  <c r="I21" i="110"/>
  <c r="I20" i="110"/>
  <c r="I19" i="110"/>
  <c r="H19" i="110"/>
  <c r="I18" i="110"/>
  <c r="I17" i="110"/>
  <c r="I16" i="110"/>
  <c r="I15" i="110"/>
  <c r="I14" i="110"/>
  <c r="I13" i="110"/>
  <c r="I12" i="110"/>
  <c r="I11" i="110"/>
  <c r="I10" i="110"/>
  <c r="I9" i="110"/>
  <c r="I8" i="110"/>
  <c r="I7" i="110"/>
  <c r="I6" i="110"/>
  <c r="I5" i="110"/>
  <c r="I4" i="110"/>
  <c r="I3" i="110"/>
  <c r="I2" i="110"/>
  <c r="I20" i="109"/>
  <c r="I19" i="109"/>
  <c r="I18" i="109"/>
  <c r="I17" i="109"/>
  <c r="I16" i="109"/>
  <c r="I15" i="109"/>
  <c r="I14" i="109"/>
  <c r="I13" i="109"/>
  <c r="I12" i="109"/>
  <c r="I11" i="109"/>
  <c r="I10" i="109"/>
  <c r="I9" i="109"/>
  <c r="I8" i="109"/>
  <c r="I7" i="109"/>
  <c r="I6" i="109"/>
  <c r="I5" i="109"/>
  <c r="I4" i="109"/>
  <c r="I3" i="109"/>
  <c r="I2" i="109"/>
  <c r="I10" i="108"/>
  <c r="I9" i="108"/>
  <c r="I8" i="108"/>
  <c r="I7" i="108"/>
  <c r="I6" i="108"/>
  <c r="I5" i="108"/>
  <c r="I4" i="108"/>
  <c r="I3" i="108"/>
  <c r="I2" i="108"/>
  <c r="I10" i="107"/>
  <c r="I9" i="107"/>
  <c r="I8" i="107"/>
  <c r="I7" i="107"/>
  <c r="I6" i="107"/>
  <c r="I5" i="107"/>
  <c r="I4" i="107"/>
  <c r="I3" i="107"/>
  <c r="I2" i="107"/>
  <c r="I10" i="106"/>
  <c r="I9" i="106"/>
  <c r="I8" i="106"/>
  <c r="I7" i="106"/>
  <c r="I6" i="106"/>
  <c r="I5" i="106"/>
  <c r="I4" i="106"/>
  <c r="I3" i="106"/>
  <c r="I2" i="106"/>
  <c r="I8" i="105"/>
  <c r="I7" i="105"/>
  <c r="I6" i="105"/>
  <c r="I5" i="105"/>
  <c r="I4" i="105"/>
  <c r="I3" i="105"/>
  <c r="I2" i="105"/>
  <c r="I19" i="104"/>
  <c r="I18" i="104"/>
  <c r="H18" i="104"/>
  <c r="I17" i="104"/>
  <c r="H17" i="104"/>
  <c r="I16" i="104"/>
  <c r="H16" i="104"/>
  <c r="I15" i="104"/>
  <c r="H15" i="104"/>
  <c r="I14" i="104"/>
  <c r="H14" i="104"/>
  <c r="I13" i="104"/>
  <c r="H13" i="104"/>
  <c r="I12" i="104"/>
  <c r="H12" i="104"/>
  <c r="I11" i="104"/>
  <c r="I10" i="104"/>
  <c r="H10" i="104"/>
  <c r="I9" i="104"/>
  <c r="H9" i="104"/>
  <c r="I8" i="104"/>
  <c r="H8" i="104"/>
  <c r="I7" i="104"/>
  <c r="H7" i="104"/>
  <c r="I6" i="104"/>
  <c r="H6" i="104"/>
  <c r="I5" i="104"/>
  <c r="H5" i="104"/>
  <c r="I4" i="104"/>
  <c r="H4" i="104"/>
  <c r="I3" i="104"/>
  <c r="H3" i="104"/>
  <c r="I2" i="104"/>
  <c r="H2" i="104"/>
  <c r="I33" i="103"/>
  <c r="I32" i="103"/>
  <c r="I31" i="103"/>
  <c r="I30" i="103"/>
  <c r="I29" i="103"/>
  <c r="I28" i="103"/>
  <c r="I27" i="103"/>
  <c r="I26" i="103"/>
  <c r="I25" i="103"/>
  <c r="I24" i="103"/>
  <c r="I23" i="103"/>
  <c r="I22" i="103"/>
  <c r="I19" i="103"/>
  <c r="I18" i="103"/>
  <c r="I17" i="103"/>
  <c r="I16" i="103"/>
  <c r="I15" i="103"/>
  <c r="I14" i="103"/>
  <c r="I13" i="103"/>
  <c r="I12" i="103"/>
  <c r="I11" i="103"/>
  <c r="I10" i="103"/>
  <c r="I9" i="103"/>
  <c r="I8" i="103"/>
  <c r="I7" i="103"/>
  <c r="I6" i="103"/>
  <c r="H6" i="103"/>
  <c r="I5" i="103"/>
  <c r="I4" i="103"/>
  <c r="I3" i="103"/>
  <c r="I2" i="103"/>
  <c r="I19" i="102"/>
  <c r="I18" i="102"/>
  <c r="I17" i="102"/>
  <c r="I16" i="102"/>
  <c r="I13" i="102"/>
  <c r="I12" i="102"/>
  <c r="I11" i="102"/>
  <c r="I10" i="102"/>
  <c r="I9" i="102"/>
  <c r="I8" i="102"/>
  <c r="H8" i="102"/>
  <c r="I7" i="102"/>
  <c r="I6" i="102"/>
  <c r="I5" i="102"/>
  <c r="I4" i="102"/>
  <c r="I3" i="102"/>
  <c r="I2" i="102"/>
  <c r="I5" i="101"/>
  <c r="I4" i="101"/>
  <c r="I3" i="101"/>
  <c r="I2" i="101"/>
  <c r="I5" i="100"/>
  <c r="I4" i="100"/>
  <c r="I3" i="100"/>
  <c r="I2" i="100"/>
  <c r="I10" i="99"/>
  <c r="I9" i="99"/>
  <c r="I8" i="99"/>
  <c r="I7" i="99"/>
  <c r="I6" i="99"/>
  <c r="I5" i="99"/>
  <c r="I4" i="99"/>
  <c r="I3" i="99"/>
  <c r="I2" i="99"/>
  <c r="I13" i="98"/>
  <c r="I12" i="98"/>
  <c r="I11" i="98"/>
  <c r="I10" i="98"/>
  <c r="I9" i="98"/>
  <c r="I8" i="98"/>
  <c r="I7" i="98"/>
  <c r="I6" i="98"/>
  <c r="I5" i="98"/>
  <c r="I4" i="98"/>
  <c r="I3" i="98"/>
  <c r="I2" i="98"/>
  <c r="I20" i="97"/>
  <c r="I19" i="97"/>
  <c r="I18" i="97"/>
  <c r="I17" i="97"/>
  <c r="I14" i="97"/>
  <c r="I13" i="97"/>
  <c r="I12" i="97"/>
  <c r="I11" i="97"/>
  <c r="I10" i="97"/>
  <c r="H10" i="97"/>
  <c r="I9" i="97"/>
  <c r="I8" i="97"/>
  <c r="I7" i="97"/>
  <c r="I6" i="97"/>
  <c r="I5" i="97"/>
  <c r="I4" i="97"/>
  <c r="I3" i="97"/>
  <c r="I2" i="97"/>
  <c r="I10" i="96"/>
  <c r="I9" i="96"/>
  <c r="H9" i="96"/>
  <c r="I8" i="96"/>
  <c r="H8" i="96"/>
  <c r="I7" i="96"/>
  <c r="H7" i="96"/>
  <c r="I6" i="96"/>
  <c r="H6" i="96"/>
  <c r="I5" i="96"/>
  <c r="H5" i="96"/>
  <c r="I4" i="96"/>
  <c r="H4" i="96"/>
  <c r="I3" i="96"/>
  <c r="H3" i="96"/>
  <c r="I2" i="96"/>
  <c r="H2" i="96"/>
  <c r="I32" i="95"/>
  <c r="I31" i="95"/>
  <c r="I30" i="95"/>
  <c r="I29" i="95"/>
  <c r="I28" i="95"/>
  <c r="I27" i="95"/>
  <c r="I26" i="95"/>
  <c r="I23" i="95"/>
  <c r="I22" i="95"/>
  <c r="I21" i="95"/>
  <c r="I20" i="95"/>
  <c r="I19" i="95"/>
  <c r="I18" i="95"/>
  <c r="H18" i="95"/>
  <c r="I17" i="95"/>
  <c r="I16" i="95"/>
  <c r="I15" i="95"/>
  <c r="I14" i="95"/>
  <c r="I13" i="95"/>
  <c r="I12" i="95"/>
  <c r="I11" i="95"/>
  <c r="I10" i="95"/>
  <c r="I9" i="95"/>
  <c r="I8" i="95"/>
  <c r="I7" i="95"/>
  <c r="I6" i="95"/>
  <c r="I5" i="95"/>
  <c r="I4" i="95"/>
  <c r="I3" i="95"/>
  <c r="I2" i="95"/>
  <c r="I47" i="94"/>
  <c r="I46" i="94"/>
  <c r="I45" i="94"/>
  <c r="I44" i="94"/>
  <c r="I41" i="94"/>
  <c r="I40" i="94"/>
  <c r="I39" i="94"/>
  <c r="I38" i="94"/>
  <c r="I37" i="94"/>
  <c r="I36" i="94"/>
  <c r="I35" i="94"/>
  <c r="I34" i="94"/>
  <c r="I33" i="94"/>
  <c r="I32" i="94"/>
  <c r="I31" i="94"/>
  <c r="I30" i="94"/>
  <c r="I27" i="94"/>
  <c r="I26" i="94"/>
  <c r="I25" i="94"/>
  <c r="I24" i="94"/>
  <c r="I23" i="94"/>
  <c r="I22" i="94"/>
  <c r="I21" i="94"/>
  <c r="I20" i="94"/>
  <c r="I19" i="94"/>
  <c r="I18" i="94"/>
  <c r="I17" i="94"/>
  <c r="I16" i="94"/>
  <c r="I15" i="94"/>
  <c r="I14" i="94"/>
  <c r="I13" i="94"/>
  <c r="I12" i="94"/>
  <c r="I11" i="94"/>
  <c r="I10" i="94"/>
  <c r="I9" i="94"/>
  <c r="I8" i="94"/>
  <c r="I7" i="94"/>
  <c r="I6" i="94"/>
  <c r="I5" i="94"/>
  <c r="I4" i="94"/>
  <c r="I3" i="94"/>
  <c r="I2" i="94"/>
  <c r="I19" i="93"/>
  <c r="I18" i="93"/>
  <c r="H18" i="93"/>
  <c r="I17" i="93"/>
  <c r="H17" i="93"/>
  <c r="I16" i="93"/>
  <c r="H16" i="93"/>
  <c r="I15" i="93"/>
  <c r="H15" i="93"/>
  <c r="I14" i="93"/>
  <c r="H14" i="93"/>
  <c r="I13" i="93"/>
  <c r="H13" i="93"/>
  <c r="I12" i="93"/>
  <c r="H12" i="93"/>
  <c r="I11" i="93"/>
  <c r="H11" i="93"/>
  <c r="I10" i="93"/>
  <c r="H10" i="93"/>
  <c r="I9" i="93"/>
  <c r="H9" i="93"/>
  <c r="I8" i="93"/>
  <c r="H8" i="93"/>
  <c r="I7" i="93"/>
  <c r="H7" i="93"/>
  <c r="I6" i="93"/>
  <c r="H6" i="93"/>
  <c r="I5" i="93"/>
  <c r="H5" i="93"/>
  <c r="I4" i="93"/>
  <c r="H4" i="93"/>
  <c r="I3" i="93"/>
  <c r="H3" i="93"/>
  <c r="I2" i="93"/>
  <c r="H2" i="93"/>
  <c r="I47" i="92"/>
  <c r="I46" i="92"/>
  <c r="I45" i="92"/>
  <c r="I44" i="92"/>
  <c r="I41" i="92"/>
  <c r="I40" i="92"/>
  <c r="I39" i="92"/>
  <c r="I38" i="92"/>
  <c r="I37" i="92"/>
  <c r="I36" i="92"/>
  <c r="I35" i="92"/>
  <c r="I34" i="92"/>
  <c r="I33" i="92"/>
  <c r="I32" i="92"/>
  <c r="I31" i="92"/>
  <c r="I30" i="92"/>
  <c r="I27" i="92"/>
  <c r="I26" i="92"/>
  <c r="I25" i="92"/>
  <c r="I24" i="92"/>
  <c r="I23" i="92"/>
  <c r="H23" i="92"/>
  <c r="I22" i="92"/>
  <c r="I21" i="92"/>
  <c r="I20" i="92"/>
  <c r="I19" i="92"/>
  <c r="I18" i="92"/>
  <c r="I17" i="92"/>
  <c r="I16" i="92"/>
  <c r="I15" i="92"/>
  <c r="I14" i="92"/>
  <c r="I13" i="92"/>
  <c r="I12" i="92"/>
  <c r="I11" i="92"/>
  <c r="I10" i="92"/>
  <c r="H10" i="92"/>
  <c r="I9" i="92"/>
  <c r="I8" i="92"/>
  <c r="I7" i="92"/>
  <c r="I6" i="92"/>
  <c r="I5" i="92"/>
  <c r="I4" i="92"/>
  <c r="I3" i="92"/>
  <c r="I2" i="92"/>
  <c r="I37" i="91"/>
  <c r="I36" i="91"/>
  <c r="I35" i="91"/>
  <c r="I34" i="91"/>
  <c r="I33" i="91"/>
  <c r="I32" i="91"/>
  <c r="I31" i="91"/>
  <c r="I30" i="91"/>
  <c r="I29" i="91"/>
  <c r="I28" i="91"/>
  <c r="I27" i="91"/>
  <c r="I26" i="91"/>
  <c r="I25" i="91"/>
  <c r="I24" i="91"/>
  <c r="I23" i="91"/>
  <c r="I20" i="91"/>
  <c r="I19" i="91"/>
  <c r="I18" i="91"/>
  <c r="I17" i="91"/>
  <c r="I16" i="91"/>
  <c r="I15" i="91"/>
  <c r="I14" i="91"/>
  <c r="I13" i="91"/>
  <c r="I12" i="91"/>
  <c r="I11" i="91"/>
  <c r="I10" i="91"/>
  <c r="H10" i="91"/>
  <c r="I9" i="91"/>
  <c r="I8" i="91"/>
  <c r="I7" i="91"/>
  <c r="I6" i="91"/>
  <c r="I5" i="91"/>
  <c r="I4" i="91"/>
  <c r="I3" i="91"/>
  <c r="I2" i="91"/>
  <c r="I14" i="90"/>
  <c r="I13" i="90"/>
  <c r="I12" i="90"/>
  <c r="I11" i="90"/>
  <c r="I8" i="90"/>
  <c r="I7" i="90"/>
  <c r="I6" i="90"/>
  <c r="I5" i="90"/>
  <c r="H5" i="90"/>
  <c r="I4" i="90"/>
  <c r="I3" i="90"/>
  <c r="I2" i="90"/>
  <c r="I22" i="89"/>
  <c r="I21" i="89"/>
  <c r="I20" i="89"/>
  <c r="I19" i="89"/>
  <c r="I18" i="89"/>
  <c r="I17" i="89"/>
  <c r="I16" i="89"/>
  <c r="I15" i="89"/>
  <c r="I14" i="89"/>
  <c r="I13" i="89"/>
  <c r="I12" i="89"/>
  <c r="I11" i="89"/>
  <c r="I10" i="89"/>
  <c r="I9" i="89"/>
  <c r="I8" i="89"/>
  <c r="I7" i="89"/>
  <c r="I6" i="89"/>
  <c r="I5" i="89"/>
  <c r="I4" i="89"/>
  <c r="I3" i="89"/>
  <c r="I2" i="89"/>
  <c r="I7" i="88"/>
  <c r="I6" i="88"/>
  <c r="I5" i="88"/>
  <c r="I4" i="88"/>
  <c r="I3" i="88"/>
  <c r="I2" i="88"/>
  <c r="I40" i="87"/>
  <c r="I39" i="87"/>
  <c r="I38" i="87"/>
  <c r="I37" i="87"/>
  <c r="I36" i="87"/>
  <c r="I35" i="87"/>
  <c r="I34" i="87"/>
  <c r="I33" i="87"/>
  <c r="I32" i="87"/>
  <c r="I31" i="87"/>
  <c r="I30" i="87"/>
  <c r="I29" i="87"/>
  <c r="I28" i="87"/>
  <c r="I27" i="87"/>
  <c r="I26" i="87"/>
  <c r="I23" i="87"/>
  <c r="I22" i="87"/>
  <c r="I21" i="87"/>
  <c r="I20" i="87"/>
  <c r="I19" i="87"/>
  <c r="I18" i="87"/>
  <c r="I17" i="87"/>
  <c r="I16" i="87"/>
  <c r="I15" i="87"/>
  <c r="I14" i="87"/>
  <c r="H14" i="87"/>
  <c r="I13" i="87"/>
  <c r="I12" i="87"/>
  <c r="I11" i="87"/>
  <c r="I10" i="87"/>
  <c r="I9" i="87"/>
  <c r="I8" i="87"/>
  <c r="I7" i="87"/>
  <c r="I6" i="87"/>
  <c r="I5" i="87"/>
  <c r="I4" i="87"/>
  <c r="I3" i="87"/>
  <c r="I2" i="87"/>
  <c r="I23" i="86"/>
  <c r="I22" i="86"/>
  <c r="I21" i="86"/>
  <c r="I20" i="86"/>
  <c r="I19" i="86"/>
  <c r="I18" i="86"/>
  <c r="I17" i="86"/>
  <c r="I16" i="86"/>
  <c r="I15" i="86"/>
  <c r="I14" i="86"/>
  <c r="I13" i="86"/>
  <c r="I12" i="86"/>
  <c r="I11" i="86"/>
  <c r="I10" i="86"/>
  <c r="I9" i="86"/>
  <c r="I8" i="86"/>
  <c r="I7" i="86"/>
  <c r="I6" i="86"/>
  <c r="I5" i="86"/>
  <c r="I4" i="86"/>
  <c r="I3" i="86"/>
  <c r="I2" i="86"/>
  <c r="I34" i="85"/>
  <c r="I33" i="85"/>
  <c r="I32" i="85"/>
  <c r="I31" i="85"/>
  <c r="I30" i="85"/>
  <c r="I29" i="85"/>
  <c r="I28" i="85"/>
  <c r="I27" i="85"/>
  <c r="I26" i="85"/>
  <c r="I25" i="85"/>
  <c r="I24" i="85"/>
  <c r="I23" i="85"/>
  <c r="I22" i="85"/>
  <c r="I21" i="85"/>
  <c r="I20" i="85"/>
  <c r="I17" i="85"/>
  <c r="I16" i="85"/>
  <c r="I15" i="85"/>
  <c r="I14" i="85"/>
  <c r="I13" i="85"/>
  <c r="I12" i="85"/>
  <c r="I11" i="85"/>
  <c r="I10" i="85"/>
  <c r="I9" i="85"/>
  <c r="I8" i="85"/>
  <c r="I7" i="85"/>
  <c r="H7" i="85"/>
  <c r="I6" i="85"/>
  <c r="I5" i="85"/>
  <c r="I4" i="85"/>
  <c r="I3" i="85"/>
  <c r="I2" i="85"/>
  <c r="I22" i="84"/>
  <c r="I21" i="84"/>
  <c r="I20" i="84"/>
  <c r="I19" i="84"/>
  <c r="I18" i="84"/>
  <c r="I17" i="84"/>
  <c r="I16" i="84"/>
  <c r="I15" i="84"/>
  <c r="I14" i="84"/>
  <c r="I13" i="84"/>
  <c r="I12" i="84"/>
  <c r="I11" i="84"/>
  <c r="I10" i="84"/>
  <c r="I9" i="84"/>
  <c r="I8" i="84"/>
  <c r="I7" i="84"/>
  <c r="I6" i="84"/>
  <c r="I5" i="84"/>
  <c r="I4" i="84"/>
  <c r="I3" i="84"/>
  <c r="I2" i="84"/>
  <c r="I8" i="83"/>
  <c r="I7" i="83"/>
  <c r="I6" i="83"/>
  <c r="I5" i="83"/>
  <c r="I4" i="83"/>
  <c r="I3" i="83"/>
  <c r="I2" i="83"/>
  <c r="I19" i="82"/>
  <c r="I18" i="82"/>
  <c r="H18" i="82"/>
  <c r="I17" i="82"/>
  <c r="H17" i="82"/>
  <c r="I16" i="82"/>
  <c r="H16" i="82"/>
  <c r="I15" i="82"/>
  <c r="H15" i="82"/>
  <c r="I14" i="82"/>
  <c r="H14" i="82"/>
  <c r="I13" i="82"/>
  <c r="H13" i="82"/>
  <c r="I12" i="82"/>
  <c r="H12" i="82"/>
  <c r="I9" i="82"/>
  <c r="I8" i="82"/>
  <c r="H8" i="82"/>
  <c r="I7" i="82"/>
  <c r="I6" i="82"/>
  <c r="I5" i="82"/>
  <c r="I4" i="82"/>
  <c r="I3" i="82"/>
  <c r="I2" i="82"/>
  <c r="I30" i="81"/>
  <c r="I29" i="81"/>
  <c r="I28" i="81"/>
  <c r="I27" i="81"/>
  <c r="I26" i="81"/>
  <c r="I25" i="81"/>
  <c r="I24" i="81"/>
  <c r="I21" i="81"/>
  <c r="I20" i="81"/>
  <c r="I19" i="81"/>
  <c r="I18" i="81"/>
  <c r="I17" i="81"/>
  <c r="H17" i="81"/>
  <c r="I16" i="81"/>
  <c r="I15" i="81"/>
  <c r="I14" i="81"/>
  <c r="I13" i="81"/>
  <c r="I12" i="81"/>
  <c r="I9" i="81"/>
  <c r="I8" i="81"/>
  <c r="H8" i="81"/>
  <c r="I7" i="81"/>
  <c r="I6" i="81"/>
  <c r="I5" i="81"/>
  <c r="I4" i="81"/>
  <c r="I3" i="81"/>
  <c r="I2" i="81"/>
  <c r="I8" i="80"/>
  <c r="I7" i="80"/>
  <c r="H7" i="80"/>
  <c r="I6" i="80"/>
  <c r="H6" i="80"/>
  <c r="I5" i="80"/>
  <c r="H5" i="80"/>
  <c r="I4" i="80"/>
  <c r="I3" i="80"/>
  <c r="I2" i="80"/>
  <c r="H2" i="80"/>
  <c r="I20" i="79"/>
  <c r="I19" i="79"/>
  <c r="I18" i="79"/>
  <c r="I17" i="79"/>
  <c r="I16" i="79"/>
  <c r="I15" i="79"/>
  <c r="I14" i="79"/>
  <c r="I13" i="79"/>
  <c r="I12" i="79"/>
  <c r="I11" i="79"/>
  <c r="I10" i="79"/>
  <c r="I9" i="79"/>
  <c r="I8" i="79"/>
  <c r="I7" i="79"/>
  <c r="I6" i="79"/>
  <c r="I5" i="79"/>
  <c r="I4" i="79"/>
  <c r="I3" i="79"/>
  <c r="I2" i="79"/>
  <c r="I20" i="78"/>
  <c r="I19" i="78"/>
  <c r="I18" i="78"/>
  <c r="I17" i="78"/>
  <c r="I16" i="78"/>
  <c r="I15" i="78"/>
  <c r="I14" i="78"/>
  <c r="I13" i="78"/>
  <c r="I12" i="78"/>
  <c r="I11" i="78"/>
  <c r="I10" i="78"/>
  <c r="I9" i="78"/>
  <c r="I8" i="78"/>
  <c r="I7" i="78"/>
  <c r="I6" i="78"/>
  <c r="I5" i="78"/>
  <c r="I4" i="78"/>
  <c r="I3" i="78"/>
  <c r="I2" i="78"/>
  <c r="I37" i="77"/>
  <c r="I36" i="77"/>
  <c r="I35" i="77"/>
  <c r="I34" i="77"/>
  <c r="I33" i="77"/>
  <c r="I32" i="77"/>
  <c r="I31" i="77"/>
  <c r="I30" i="77"/>
  <c r="I29" i="77"/>
  <c r="I28" i="77"/>
  <c r="I27" i="77"/>
  <c r="I26" i="77"/>
  <c r="I25" i="77"/>
  <c r="I24" i="77"/>
  <c r="I23" i="77"/>
  <c r="I20" i="77"/>
  <c r="I19" i="77"/>
  <c r="I18" i="77"/>
  <c r="I17" i="77"/>
  <c r="H17" i="77"/>
  <c r="I16" i="77"/>
  <c r="I15" i="77"/>
  <c r="I14" i="77"/>
  <c r="I13" i="77"/>
  <c r="I10" i="77"/>
  <c r="I9" i="77"/>
  <c r="I8" i="77"/>
  <c r="I7" i="77"/>
  <c r="I6" i="77"/>
  <c r="I5" i="77"/>
  <c r="I4" i="77"/>
  <c r="I3" i="77"/>
  <c r="H3" i="77"/>
  <c r="I2" i="77"/>
  <c r="I10" i="76"/>
  <c r="I9" i="76"/>
  <c r="I8" i="76"/>
  <c r="I7" i="76"/>
  <c r="I6" i="76"/>
  <c r="I5" i="76"/>
  <c r="I4" i="76"/>
  <c r="I3" i="76"/>
  <c r="I2" i="76"/>
  <c r="I23" i="75"/>
  <c r="I22" i="75"/>
  <c r="I21" i="75"/>
  <c r="I20" i="75"/>
  <c r="I19" i="75"/>
  <c r="I18" i="75"/>
  <c r="I17" i="75"/>
  <c r="I14" i="75"/>
  <c r="I13" i="75"/>
  <c r="I12" i="75"/>
  <c r="I11" i="75"/>
  <c r="I10" i="75"/>
  <c r="H10" i="75"/>
  <c r="I9" i="75"/>
  <c r="I8" i="75"/>
  <c r="I7" i="75"/>
  <c r="I6" i="75"/>
  <c r="I5" i="75"/>
  <c r="I4" i="75"/>
  <c r="I3" i="75"/>
  <c r="I2" i="75"/>
  <c r="I6" i="74"/>
  <c r="I4" i="74"/>
  <c r="I26" i="73"/>
  <c r="I25" i="73"/>
  <c r="I24" i="73"/>
  <c r="I23" i="73"/>
  <c r="I22" i="73"/>
  <c r="I21" i="73"/>
  <c r="I18" i="73"/>
  <c r="I17" i="73"/>
  <c r="I16" i="73"/>
  <c r="I15" i="73"/>
  <c r="I14" i="73"/>
  <c r="I13" i="73"/>
  <c r="H13" i="73"/>
  <c r="I12" i="73"/>
  <c r="I11" i="73"/>
  <c r="I10" i="73"/>
  <c r="I9" i="73"/>
  <c r="I8" i="73"/>
  <c r="I7" i="73"/>
  <c r="I6" i="73"/>
  <c r="I5" i="73"/>
  <c r="I4" i="73"/>
  <c r="I3" i="73"/>
  <c r="I2" i="73"/>
  <c r="I35" i="72"/>
  <c r="I34" i="72"/>
  <c r="I33" i="72"/>
  <c r="I32" i="72"/>
  <c r="I31" i="72"/>
  <c r="I30" i="72"/>
  <c r="I29" i="72"/>
  <c r="I28" i="72"/>
  <c r="I27" i="72"/>
  <c r="I26" i="72"/>
  <c r="I25" i="72"/>
  <c r="I24" i="72"/>
  <c r="I23" i="72"/>
  <c r="I22" i="72"/>
  <c r="I21" i="72"/>
  <c r="I18" i="72"/>
  <c r="I17" i="72"/>
  <c r="I16" i="72"/>
  <c r="I15" i="72"/>
  <c r="I14" i="72"/>
  <c r="I13" i="72"/>
  <c r="I12" i="72"/>
  <c r="I11" i="72"/>
  <c r="I8" i="72"/>
  <c r="I7" i="72"/>
  <c r="I6" i="72"/>
  <c r="I5" i="72"/>
  <c r="I4" i="72"/>
  <c r="I3" i="72"/>
  <c r="I2" i="72"/>
  <c r="I24" i="71"/>
  <c r="I23" i="71"/>
  <c r="I22" i="71"/>
  <c r="I21" i="71"/>
  <c r="I20" i="71"/>
  <c r="I19" i="71"/>
  <c r="I18" i="71"/>
  <c r="I17" i="71"/>
  <c r="I16" i="71"/>
  <c r="I15" i="71"/>
  <c r="I14" i="71"/>
  <c r="I13" i="71"/>
  <c r="I12" i="71"/>
  <c r="I11" i="71"/>
  <c r="I10" i="71"/>
  <c r="I9" i="71"/>
  <c r="I8" i="71"/>
  <c r="I7" i="71"/>
  <c r="I6" i="71"/>
  <c r="I5" i="71"/>
  <c r="I4" i="71"/>
  <c r="I3" i="71"/>
  <c r="I2" i="71"/>
  <c r="I43" i="70"/>
  <c r="I42" i="70"/>
  <c r="I41" i="70"/>
  <c r="I40" i="70"/>
  <c r="I37" i="70"/>
  <c r="I36" i="70"/>
  <c r="I35" i="70"/>
  <c r="I34" i="70"/>
  <c r="I33" i="70"/>
  <c r="I32" i="70"/>
  <c r="I31" i="70"/>
  <c r="I30" i="70"/>
  <c r="I29" i="70"/>
  <c r="I28" i="70"/>
  <c r="I27" i="70"/>
  <c r="I26" i="70"/>
  <c r="I23" i="70"/>
  <c r="I22" i="70"/>
  <c r="I21" i="70"/>
  <c r="I20" i="70"/>
  <c r="I19" i="70"/>
  <c r="I18" i="70"/>
  <c r="I17" i="70"/>
  <c r="H17" i="70"/>
  <c r="I16" i="70"/>
  <c r="I15" i="70"/>
  <c r="I14" i="70"/>
  <c r="I13" i="70"/>
  <c r="I12" i="70"/>
  <c r="I11" i="70"/>
  <c r="I10" i="70"/>
  <c r="I9" i="70"/>
  <c r="I8" i="70"/>
  <c r="I7" i="70"/>
  <c r="H7" i="70"/>
  <c r="I6" i="70"/>
  <c r="I5" i="70"/>
  <c r="I4" i="70"/>
  <c r="I3" i="70"/>
  <c r="I2" i="70"/>
  <c r="I6" i="69"/>
  <c r="I4" i="69"/>
  <c r="I39" i="68"/>
  <c r="I38" i="68"/>
  <c r="I37" i="68"/>
  <c r="I36" i="68"/>
  <c r="I35" i="68"/>
  <c r="I34" i="68"/>
  <c r="I33" i="68"/>
  <c r="I32" i="68"/>
  <c r="I31" i="68"/>
  <c r="I30" i="68"/>
  <c r="I29" i="68"/>
  <c r="I28" i="68"/>
  <c r="I27" i="68"/>
  <c r="I26" i="68"/>
  <c r="I25" i="68"/>
  <c r="I22" i="68"/>
  <c r="I21" i="68"/>
  <c r="I20" i="68"/>
  <c r="I19" i="68"/>
  <c r="I18" i="68"/>
  <c r="I17" i="68"/>
  <c r="I16" i="68"/>
  <c r="I15" i="68"/>
  <c r="I14" i="68"/>
  <c r="H14" i="68"/>
  <c r="I13" i="68"/>
  <c r="I12" i="68"/>
  <c r="I11" i="68"/>
  <c r="I10" i="68"/>
  <c r="I9" i="68"/>
  <c r="I8" i="68"/>
  <c r="I7" i="68"/>
  <c r="I6" i="68"/>
  <c r="I5" i="68"/>
  <c r="I4" i="68"/>
  <c r="I3" i="68"/>
  <c r="I2" i="68"/>
  <c r="I11" i="67"/>
  <c r="I10" i="67"/>
  <c r="I9" i="67"/>
  <c r="I8" i="67"/>
  <c r="I7" i="67"/>
  <c r="I6" i="67"/>
  <c r="I5" i="67"/>
  <c r="I4" i="67"/>
  <c r="I3" i="67"/>
  <c r="I2" i="67"/>
  <c r="I23" i="66"/>
  <c r="I22" i="66"/>
  <c r="I21" i="66"/>
  <c r="I20" i="66"/>
  <c r="I19" i="66"/>
  <c r="I18" i="66"/>
  <c r="I17" i="66"/>
  <c r="I16" i="66"/>
  <c r="I15" i="66"/>
  <c r="I14" i="66"/>
  <c r="I13" i="66"/>
  <c r="I12" i="66"/>
  <c r="I11" i="66"/>
  <c r="K8" i="66"/>
  <c r="I8" i="66"/>
  <c r="I7" i="66"/>
  <c r="H7" i="66"/>
  <c r="I6" i="66"/>
  <c r="H6" i="66"/>
  <c r="I5" i="66"/>
  <c r="H5" i="66"/>
  <c r="I4" i="66"/>
  <c r="H4" i="66"/>
  <c r="I3" i="66"/>
  <c r="H3" i="66"/>
  <c r="I2" i="66"/>
  <c r="H2" i="66"/>
  <c r="I36" i="65"/>
  <c r="I35" i="65"/>
  <c r="I34" i="65"/>
  <c r="I33" i="65"/>
  <c r="I32" i="65"/>
  <c r="I31" i="65"/>
  <c r="I30" i="65"/>
  <c r="I29" i="65"/>
  <c r="I28" i="65"/>
  <c r="I27" i="65"/>
  <c r="I26" i="65"/>
  <c r="I25" i="65"/>
  <c r="I24" i="65"/>
  <c r="I23" i="65"/>
  <c r="I22" i="65"/>
  <c r="I19" i="65"/>
  <c r="I18" i="65"/>
  <c r="I17" i="65"/>
  <c r="I16" i="65"/>
  <c r="I15" i="65"/>
  <c r="I14" i="65"/>
  <c r="I13" i="65"/>
  <c r="I12" i="65"/>
  <c r="I11" i="65"/>
  <c r="I10" i="65"/>
  <c r="I9" i="65"/>
  <c r="H9" i="65"/>
  <c r="I8" i="65"/>
  <c r="I7" i="65"/>
  <c r="I6" i="65"/>
  <c r="I5" i="65"/>
  <c r="I4" i="65"/>
  <c r="I3" i="65"/>
  <c r="I2" i="65"/>
  <c r="I23" i="64"/>
  <c r="I22" i="64"/>
  <c r="I21" i="64"/>
  <c r="I20" i="64"/>
  <c r="I19" i="64"/>
  <c r="I18" i="64"/>
  <c r="I17" i="64"/>
  <c r="I14" i="64"/>
  <c r="I13" i="64"/>
  <c r="I12" i="64"/>
  <c r="H12" i="64"/>
  <c r="I11" i="64"/>
  <c r="I10" i="64"/>
  <c r="I9" i="64"/>
  <c r="I8" i="64"/>
  <c r="I7" i="64"/>
  <c r="I6" i="64"/>
  <c r="I5" i="64"/>
  <c r="I4" i="64"/>
  <c r="I3" i="64"/>
  <c r="I2" i="64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18" i="63"/>
  <c r="I17" i="63"/>
  <c r="I16" i="63"/>
  <c r="I15" i="63"/>
  <c r="H15" i="63"/>
  <c r="I14" i="63"/>
  <c r="I13" i="63"/>
  <c r="I12" i="63"/>
  <c r="I11" i="63"/>
  <c r="I8" i="63"/>
  <c r="I7" i="63"/>
  <c r="I6" i="63"/>
  <c r="I5" i="63"/>
  <c r="I4" i="63"/>
  <c r="I3" i="63"/>
  <c r="H3" i="63"/>
  <c r="I2" i="63"/>
  <c r="I7" i="62"/>
  <c r="I6" i="62"/>
  <c r="I5" i="62"/>
  <c r="I4" i="62"/>
  <c r="I3" i="62"/>
  <c r="I2" i="62"/>
  <c r="I20" i="61"/>
  <c r="I19" i="61"/>
  <c r="I18" i="61"/>
  <c r="I17" i="61"/>
  <c r="I16" i="61"/>
  <c r="I15" i="61"/>
  <c r="I14" i="61"/>
  <c r="I13" i="61"/>
  <c r="I12" i="61"/>
  <c r="I11" i="61"/>
  <c r="I10" i="61"/>
  <c r="I9" i="61"/>
  <c r="I8" i="61"/>
  <c r="I7" i="61"/>
  <c r="I6" i="61"/>
  <c r="I5" i="61"/>
  <c r="I4" i="61"/>
  <c r="I3" i="61"/>
  <c r="I2" i="61"/>
  <c r="I35" i="60"/>
  <c r="I34" i="60"/>
  <c r="I33" i="60"/>
  <c r="I32" i="60"/>
  <c r="I31" i="60"/>
  <c r="I30" i="60"/>
  <c r="I29" i="60"/>
  <c r="I28" i="60"/>
  <c r="I27" i="60"/>
  <c r="I26" i="60"/>
  <c r="I25" i="60"/>
  <c r="I24" i="60"/>
  <c r="I23" i="60"/>
  <c r="I22" i="60"/>
  <c r="I21" i="60"/>
  <c r="I18" i="60"/>
  <c r="I17" i="60"/>
  <c r="I16" i="60"/>
  <c r="I15" i="60"/>
  <c r="H15" i="60"/>
  <c r="I14" i="60"/>
  <c r="I13" i="60"/>
  <c r="I12" i="60"/>
  <c r="I11" i="60"/>
  <c r="I8" i="60"/>
  <c r="I7" i="60"/>
  <c r="H7" i="60"/>
  <c r="I6" i="60"/>
  <c r="H6" i="60"/>
  <c r="I5" i="60"/>
  <c r="H5" i="60"/>
  <c r="I4" i="60"/>
  <c r="H4" i="60"/>
  <c r="I3" i="60"/>
  <c r="H3" i="60"/>
  <c r="I2" i="60"/>
  <c r="I20" i="59"/>
  <c r="I19" i="59"/>
  <c r="I18" i="59"/>
  <c r="I17" i="59"/>
  <c r="I16" i="59"/>
  <c r="I15" i="59"/>
  <c r="I14" i="59"/>
  <c r="I13" i="59"/>
  <c r="I12" i="59"/>
  <c r="I11" i="59"/>
  <c r="I10" i="59"/>
  <c r="I9" i="59"/>
  <c r="I8" i="59"/>
  <c r="I7" i="59"/>
  <c r="I6" i="59"/>
  <c r="I5" i="59"/>
  <c r="I4" i="59"/>
  <c r="I3" i="59"/>
  <c r="I2" i="59"/>
  <c r="I37" i="58"/>
  <c r="I36" i="58"/>
  <c r="I35" i="58"/>
  <c r="I34" i="58"/>
  <c r="I33" i="58"/>
  <c r="I32" i="58"/>
  <c r="I29" i="58"/>
  <c r="I28" i="58"/>
  <c r="I27" i="58"/>
  <c r="I26" i="58"/>
  <c r="I25" i="58"/>
  <c r="I24" i="58"/>
  <c r="I23" i="58"/>
  <c r="H23" i="58"/>
  <c r="I22" i="58"/>
  <c r="I21" i="58"/>
  <c r="I20" i="58"/>
  <c r="I19" i="58"/>
  <c r="I18" i="58"/>
  <c r="I15" i="58"/>
  <c r="I14" i="58"/>
  <c r="I13" i="58"/>
  <c r="I12" i="58"/>
  <c r="I11" i="58"/>
  <c r="I10" i="58"/>
  <c r="H10" i="58"/>
  <c r="I9" i="58"/>
  <c r="I8" i="58"/>
  <c r="I7" i="58"/>
  <c r="I6" i="58"/>
  <c r="I5" i="58"/>
  <c r="I4" i="58"/>
  <c r="I3" i="58"/>
  <c r="I2" i="58"/>
  <c r="I40" i="57"/>
  <c r="I39" i="57"/>
  <c r="I38" i="57"/>
  <c r="I37" i="57"/>
  <c r="I36" i="57"/>
  <c r="I35" i="57"/>
  <c r="I32" i="57"/>
  <c r="I31" i="57"/>
  <c r="I30" i="57"/>
  <c r="I29" i="57"/>
  <c r="I28" i="57"/>
  <c r="I27" i="57"/>
  <c r="I26" i="57"/>
  <c r="H26" i="57"/>
  <c r="I25" i="57"/>
  <c r="I24" i="57"/>
  <c r="I23" i="57"/>
  <c r="I22" i="57"/>
  <c r="I21" i="57"/>
  <c r="I20" i="57"/>
  <c r="I19" i="57"/>
  <c r="I18" i="57"/>
  <c r="I15" i="57"/>
  <c r="I14" i="57"/>
  <c r="I13" i="57"/>
  <c r="I12" i="57"/>
  <c r="I11" i="57"/>
  <c r="I10" i="57"/>
  <c r="I9" i="57"/>
  <c r="I8" i="57"/>
  <c r="I7" i="57"/>
  <c r="H7" i="57"/>
  <c r="I6" i="57"/>
  <c r="I5" i="57"/>
  <c r="I4" i="57"/>
  <c r="I3" i="57"/>
  <c r="I2" i="57"/>
  <c r="I34" i="56"/>
  <c r="I33" i="56"/>
  <c r="I32" i="56"/>
  <c r="I31" i="56"/>
  <c r="I30" i="56"/>
  <c r="I29" i="56"/>
  <c r="I28" i="56"/>
  <c r="I27" i="56"/>
  <c r="I26" i="56"/>
  <c r="I25" i="56"/>
  <c r="I24" i="56"/>
  <c r="I23" i="56"/>
  <c r="I22" i="56"/>
  <c r="I21" i="56"/>
  <c r="I20" i="56"/>
  <c r="I17" i="56"/>
  <c r="I16" i="56"/>
  <c r="I15" i="56"/>
  <c r="I14" i="56"/>
  <c r="H14" i="56"/>
  <c r="I13" i="56"/>
  <c r="I12" i="56"/>
  <c r="I11" i="56"/>
  <c r="I10" i="56"/>
  <c r="I7" i="56"/>
  <c r="I6" i="56"/>
  <c r="I5" i="56"/>
  <c r="I4" i="56"/>
  <c r="I3" i="56"/>
  <c r="H3" i="56"/>
  <c r="I2" i="56"/>
  <c r="I31" i="55"/>
  <c r="I30" i="55"/>
  <c r="I29" i="55"/>
  <c r="I28" i="55"/>
  <c r="I27" i="55"/>
  <c r="I26" i="55"/>
  <c r="I25" i="55"/>
  <c r="I24" i="55"/>
  <c r="I23" i="55"/>
  <c r="I22" i="55"/>
  <c r="I21" i="55"/>
  <c r="I20" i="55"/>
  <c r="I19" i="55"/>
  <c r="I18" i="55"/>
  <c r="I17" i="55"/>
  <c r="I14" i="55"/>
  <c r="I13" i="55"/>
  <c r="I12" i="55"/>
  <c r="H12" i="55"/>
  <c r="I11" i="55"/>
  <c r="I10" i="55"/>
  <c r="I9" i="55"/>
  <c r="I8" i="55"/>
  <c r="I7" i="55"/>
  <c r="I6" i="55"/>
  <c r="I5" i="55"/>
  <c r="I4" i="55"/>
  <c r="I3" i="55"/>
  <c r="I2" i="55"/>
  <c r="I35" i="54"/>
  <c r="I34" i="54"/>
  <c r="I33" i="54"/>
  <c r="I32" i="54"/>
  <c r="I31" i="54"/>
  <c r="I30" i="54"/>
  <c r="I29" i="54"/>
  <c r="I28" i="54"/>
  <c r="I27" i="54"/>
  <c r="I26" i="54"/>
  <c r="I25" i="54"/>
  <c r="I24" i="54"/>
  <c r="I23" i="54"/>
  <c r="I22" i="54"/>
  <c r="I21" i="54"/>
  <c r="I18" i="54"/>
  <c r="I17" i="54"/>
  <c r="I16" i="54"/>
  <c r="I15" i="54"/>
  <c r="I14" i="54"/>
  <c r="I13" i="54"/>
  <c r="I12" i="54"/>
  <c r="I11" i="54"/>
  <c r="I10" i="54"/>
  <c r="I9" i="54"/>
  <c r="I8" i="54"/>
  <c r="I7" i="54"/>
  <c r="H7" i="54"/>
  <c r="I6" i="54"/>
  <c r="I5" i="54"/>
  <c r="I4" i="54"/>
  <c r="I3" i="54"/>
  <c r="I2" i="54"/>
  <c r="I11" i="53"/>
  <c r="I10" i="53"/>
  <c r="I9" i="53"/>
  <c r="I8" i="53"/>
  <c r="I7" i="53"/>
  <c r="I6" i="53"/>
  <c r="I5" i="53"/>
  <c r="I4" i="53"/>
  <c r="I3" i="53"/>
  <c r="I2" i="53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H8" i="52"/>
  <c r="I7" i="52"/>
  <c r="I6" i="52"/>
  <c r="I5" i="52"/>
  <c r="I4" i="52"/>
  <c r="I3" i="52"/>
  <c r="I2" i="52"/>
  <c r="I35" i="51"/>
  <c r="I34" i="51"/>
  <c r="I33" i="51"/>
  <c r="I32" i="51"/>
  <c r="I31" i="51"/>
  <c r="I30" i="51"/>
  <c r="I29" i="51"/>
  <c r="I28" i="51"/>
  <c r="I27" i="51"/>
  <c r="I26" i="51"/>
  <c r="I25" i="51"/>
  <c r="I24" i="51"/>
  <c r="I23" i="51"/>
  <c r="I22" i="51"/>
  <c r="I21" i="51"/>
  <c r="I18" i="51"/>
  <c r="I17" i="51"/>
  <c r="I16" i="51"/>
  <c r="I15" i="51"/>
  <c r="H15" i="51"/>
  <c r="I14" i="51"/>
  <c r="I13" i="51"/>
  <c r="I12" i="51"/>
  <c r="I11" i="51"/>
  <c r="I8" i="51"/>
  <c r="I7" i="51"/>
  <c r="I6" i="51"/>
  <c r="I5" i="51"/>
  <c r="I4" i="51"/>
  <c r="I3" i="51"/>
  <c r="I2" i="51"/>
  <c r="I36" i="50"/>
  <c r="I35" i="50"/>
  <c r="I34" i="50"/>
  <c r="I33" i="50"/>
  <c r="I32" i="50"/>
  <c r="I31" i="50"/>
  <c r="I30" i="50"/>
  <c r="I29" i="50"/>
  <c r="I28" i="50"/>
  <c r="I27" i="50"/>
  <c r="I26" i="50"/>
  <c r="I25" i="50"/>
  <c r="I24" i="50"/>
  <c r="I23" i="50"/>
  <c r="I22" i="50"/>
  <c r="I19" i="50"/>
  <c r="I18" i="50"/>
  <c r="I17" i="50"/>
  <c r="I16" i="50"/>
  <c r="I15" i="50"/>
  <c r="I14" i="50"/>
  <c r="I13" i="50"/>
  <c r="I12" i="50"/>
  <c r="I11" i="50"/>
  <c r="I10" i="50"/>
  <c r="I9" i="50"/>
  <c r="I8" i="50"/>
  <c r="I7" i="50"/>
  <c r="H7" i="50"/>
  <c r="I6" i="50"/>
  <c r="I5" i="50"/>
  <c r="I4" i="50"/>
  <c r="I3" i="50"/>
  <c r="I2" i="50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6" i="49"/>
  <c r="I5" i="49"/>
  <c r="I4" i="49"/>
  <c r="I3" i="49"/>
  <c r="I2" i="49"/>
  <c r="I11" i="48"/>
  <c r="I10" i="48"/>
  <c r="I9" i="48"/>
  <c r="I8" i="48"/>
  <c r="I7" i="48"/>
  <c r="I6" i="48"/>
  <c r="I5" i="48"/>
  <c r="I4" i="48"/>
  <c r="I3" i="48"/>
  <c r="I2" i="48"/>
  <c r="I10" i="47"/>
  <c r="I9" i="47"/>
  <c r="I8" i="47"/>
  <c r="I7" i="47"/>
  <c r="I6" i="47"/>
  <c r="I5" i="47"/>
  <c r="I4" i="47"/>
  <c r="I3" i="47"/>
  <c r="I2" i="47"/>
  <c r="I47" i="46"/>
  <c r="I46" i="46"/>
  <c r="I45" i="46"/>
  <c r="I44" i="46"/>
  <c r="I41" i="46"/>
  <c r="I40" i="46"/>
  <c r="I39" i="46"/>
  <c r="I38" i="46"/>
  <c r="I37" i="46"/>
  <c r="I36" i="46"/>
  <c r="I35" i="46"/>
  <c r="I34" i="46"/>
  <c r="I33" i="46"/>
  <c r="I32" i="46"/>
  <c r="I31" i="46"/>
  <c r="I30" i="46"/>
  <c r="I27" i="46"/>
  <c r="I26" i="46"/>
  <c r="I25" i="46"/>
  <c r="I24" i="46"/>
  <c r="I23" i="46"/>
  <c r="I22" i="46"/>
  <c r="I21" i="46"/>
  <c r="I20" i="46"/>
  <c r="I19" i="46"/>
  <c r="I18" i="46"/>
  <c r="H18" i="46"/>
  <c r="I17" i="46"/>
  <c r="I16" i="46"/>
  <c r="I15" i="46"/>
  <c r="I14" i="46"/>
  <c r="I13" i="46"/>
  <c r="I12" i="46"/>
  <c r="I11" i="46"/>
  <c r="I10" i="46"/>
  <c r="I9" i="46"/>
  <c r="I8" i="46"/>
  <c r="H8" i="46"/>
  <c r="I7" i="46"/>
  <c r="I6" i="46"/>
  <c r="I5" i="46"/>
  <c r="I4" i="46"/>
  <c r="I3" i="46"/>
  <c r="I2" i="46"/>
  <c r="I15" i="45"/>
  <c r="I14" i="45"/>
  <c r="I13" i="45"/>
  <c r="I12" i="45"/>
  <c r="I11" i="45"/>
  <c r="I10" i="45"/>
  <c r="I9" i="45"/>
  <c r="I8" i="45"/>
  <c r="I7" i="45"/>
  <c r="I6" i="45"/>
  <c r="I5" i="45"/>
  <c r="I4" i="45"/>
  <c r="I3" i="45"/>
  <c r="I2" i="45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I7" i="44"/>
  <c r="I6" i="44"/>
  <c r="I5" i="44"/>
  <c r="I4" i="44"/>
  <c r="H4" i="44"/>
  <c r="I3" i="44"/>
  <c r="I2" i="44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0" i="43"/>
  <c r="I19" i="43"/>
  <c r="I18" i="43"/>
  <c r="I17" i="43"/>
  <c r="H17" i="43"/>
  <c r="I16" i="43"/>
  <c r="I15" i="43"/>
  <c r="I14" i="43"/>
  <c r="I13" i="43"/>
  <c r="I10" i="43"/>
  <c r="I9" i="43"/>
  <c r="I8" i="43"/>
  <c r="I7" i="43"/>
  <c r="I6" i="43"/>
  <c r="I5" i="43"/>
  <c r="I4" i="43"/>
  <c r="I3" i="43"/>
  <c r="H3" i="43"/>
  <c r="I2" i="43"/>
  <c r="I37" i="42"/>
  <c r="I36" i="42"/>
  <c r="I35" i="42"/>
  <c r="I34" i="42"/>
  <c r="I33" i="42"/>
  <c r="I32" i="42"/>
  <c r="I31" i="42"/>
  <c r="I30" i="42"/>
  <c r="I29" i="42"/>
  <c r="I28" i="42"/>
  <c r="I27" i="42"/>
  <c r="I26" i="42"/>
  <c r="I25" i="42"/>
  <c r="I24" i="42"/>
  <c r="I23" i="42"/>
  <c r="I20" i="42"/>
  <c r="I19" i="42"/>
  <c r="I18" i="42"/>
  <c r="I17" i="42"/>
  <c r="H17" i="42"/>
  <c r="I16" i="42"/>
  <c r="I15" i="42"/>
  <c r="I14" i="42"/>
  <c r="I13" i="42"/>
  <c r="I10" i="42"/>
  <c r="I9" i="42"/>
  <c r="I8" i="42"/>
  <c r="I7" i="42"/>
  <c r="I6" i="42"/>
  <c r="I5" i="42"/>
  <c r="I4" i="42"/>
  <c r="I3" i="42"/>
  <c r="I2" i="42"/>
  <c r="I13" i="41"/>
  <c r="I12" i="41"/>
  <c r="I11" i="41"/>
  <c r="I10" i="41"/>
  <c r="I9" i="41"/>
  <c r="I8" i="41"/>
  <c r="I7" i="41"/>
  <c r="I6" i="41"/>
  <c r="I5" i="41"/>
  <c r="I4" i="41"/>
  <c r="I3" i="41"/>
  <c r="I2" i="41"/>
  <c r="I18" i="40"/>
  <c r="I17" i="40"/>
  <c r="I16" i="40"/>
  <c r="I15" i="40"/>
  <c r="I14" i="40"/>
  <c r="I13" i="40"/>
  <c r="I12" i="40"/>
  <c r="I11" i="40"/>
  <c r="I10" i="40"/>
  <c r="I9" i="40"/>
  <c r="I8" i="40"/>
  <c r="I7" i="40"/>
  <c r="I6" i="40"/>
  <c r="I5" i="40"/>
  <c r="I4" i="40"/>
  <c r="I3" i="40"/>
  <c r="I2" i="40"/>
  <c r="I22" i="39"/>
  <c r="I21" i="39"/>
  <c r="I20" i="39"/>
  <c r="I19" i="39"/>
  <c r="I18" i="39"/>
  <c r="I17" i="39"/>
  <c r="I16" i="39"/>
  <c r="I15" i="39"/>
  <c r="I14" i="39"/>
  <c r="I13" i="39"/>
  <c r="I12" i="39"/>
  <c r="I11" i="39"/>
  <c r="I10" i="39"/>
  <c r="I9" i="39"/>
  <c r="I8" i="39"/>
  <c r="I7" i="39"/>
  <c r="I6" i="39"/>
  <c r="I5" i="39"/>
  <c r="I4" i="39"/>
  <c r="I3" i="39"/>
  <c r="I2" i="39"/>
  <c r="I37" i="38"/>
  <c r="I36" i="38"/>
  <c r="I35" i="38"/>
  <c r="I34" i="38"/>
  <c r="I33" i="38"/>
  <c r="I32" i="38"/>
  <c r="I31" i="38"/>
  <c r="I30" i="38"/>
  <c r="I29" i="38"/>
  <c r="I28" i="38"/>
  <c r="I27" i="38"/>
  <c r="I26" i="38"/>
  <c r="I25" i="38"/>
  <c r="I24" i="38"/>
  <c r="I23" i="38"/>
  <c r="I20" i="38"/>
  <c r="I19" i="38"/>
  <c r="I18" i="38"/>
  <c r="I17" i="38"/>
  <c r="H17" i="38"/>
  <c r="I16" i="38"/>
  <c r="I15" i="38"/>
  <c r="I14" i="38"/>
  <c r="I13" i="38"/>
  <c r="I10" i="38"/>
  <c r="I9" i="38"/>
  <c r="I8" i="38"/>
  <c r="I7" i="38"/>
  <c r="I6" i="38"/>
  <c r="I5" i="38"/>
  <c r="I4" i="38"/>
  <c r="I3" i="38"/>
  <c r="H3" i="38"/>
  <c r="I2" i="38"/>
  <c r="I8" i="37"/>
  <c r="I7" i="37"/>
  <c r="I6" i="37"/>
  <c r="I5" i="37"/>
  <c r="I4" i="37"/>
  <c r="I3" i="37"/>
  <c r="I2" i="37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2" i="34"/>
  <c r="I11" i="34"/>
  <c r="I10" i="34"/>
  <c r="I9" i="34"/>
  <c r="I8" i="34"/>
  <c r="I7" i="34"/>
  <c r="I6" i="34"/>
  <c r="I5" i="34"/>
  <c r="I4" i="34"/>
  <c r="H4" i="34"/>
  <c r="I3" i="34"/>
  <c r="I2" i="34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/>
  <c r="I7" i="35"/>
  <c r="I6" i="35"/>
  <c r="I5" i="35"/>
  <c r="I4" i="35"/>
  <c r="I3" i="35"/>
  <c r="I2" i="35"/>
  <c r="I10" i="33"/>
  <c r="I9" i="33"/>
  <c r="I8" i="33"/>
  <c r="I7" i="33"/>
  <c r="I6" i="33"/>
  <c r="I5" i="33"/>
  <c r="I4" i="33"/>
  <c r="I3" i="33"/>
  <c r="I2" i="33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4" i="32"/>
  <c r="I3" i="32"/>
  <c r="I2" i="32"/>
  <c r="I15" i="31"/>
  <c r="I14" i="31"/>
  <c r="I13" i="31"/>
  <c r="I12" i="31"/>
  <c r="I11" i="31"/>
  <c r="I10" i="31"/>
  <c r="I9" i="31"/>
  <c r="I8" i="31"/>
  <c r="I7" i="31"/>
  <c r="I6" i="31"/>
  <c r="I5" i="31"/>
  <c r="I4" i="31"/>
  <c r="I3" i="31"/>
  <c r="I2" i="31"/>
  <c r="I34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I4" i="30"/>
  <c r="I3" i="30"/>
  <c r="I2" i="30"/>
  <c r="I23" i="29"/>
  <c r="I22" i="29"/>
  <c r="I21" i="29"/>
  <c r="I20" i="29"/>
  <c r="I19" i="29"/>
  <c r="I18" i="29"/>
  <c r="I17" i="29"/>
  <c r="I14" i="29"/>
  <c r="I13" i="29"/>
  <c r="I12" i="29"/>
  <c r="H12" i="29"/>
  <c r="I11" i="29"/>
  <c r="I10" i="29"/>
  <c r="I9" i="29"/>
  <c r="I8" i="29"/>
  <c r="I7" i="29"/>
  <c r="I6" i="29"/>
  <c r="I5" i="29"/>
  <c r="I4" i="29"/>
  <c r="I3" i="29"/>
  <c r="I2" i="29"/>
  <c r="I11" i="28"/>
  <c r="I10" i="28"/>
  <c r="I9" i="28"/>
  <c r="I8" i="28"/>
  <c r="I7" i="28"/>
  <c r="I6" i="28"/>
  <c r="I5" i="28"/>
  <c r="I4" i="28"/>
  <c r="I3" i="28"/>
  <c r="I2" i="28"/>
  <c r="I9" i="27"/>
  <c r="I8" i="27"/>
  <c r="I7" i="27"/>
  <c r="I6" i="27"/>
  <c r="I5" i="27"/>
  <c r="I4" i="27"/>
  <c r="I3" i="27"/>
  <c r="I2" i="27"/>
  <c r="I43" i="26"/>
  <c r="I42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27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H4" i="26"/>
  <c r="I3" i="26"/>
  <c r="I2" i="26"/>
  <c r="I21" i="25"/>
  <c r="I20" i="25"/>
  <c r="I19" i="25"/>
  <c r="I18" i="25"/>
  <c r="I17" i="25"/>
  <c r="I16" i="25"/>
  <c r="I13" i="25"/>
  <c r="I12" i="25"/>
  <c r="I11" i="25"/>
  <c r="I10" i="25"/>
  <c r="I9" i="25"/>
  <c r="I8" i="25"/>
  <c r="I7" i="25"/>
  <c r="H7" i="25"/>
  <c r="I6" i="25"/>
  <c r="I5" i="25"/>
  <c r="I4" i="25"/>
  <c r="I3" i="25"/>
  <c r="I2" i="25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7" i="24"/>
  <c r="I16" i="24"/>
  <c r="I15" i="24"/>
  <c r="I14" i="24"/>
  <c r="I13" i="24"/>
  <c r="I12" i="24"/>
  <c r="I11" i="24"/>
  <c r="I10" i="24"/>
  <c r="I9" i="24"/>
  <c r="I8" i="24"/>
  <c r="I7" i="24"/>
  <c r="H7" i="24"/>
  <c r="I6" i="24"/>
  <c r="I5" i="24"/>
  <c r="I4" i="24"/>
  <c r="I3" i="24"/>
  <c r="I2" i="24"/>
  <c r="I10" i="23"/>
  <c r="I9" i="23"/>
  <c r="I8" i="23"/>
  <c r="I7" i="23"/>
  <c r="I6" i="23"/>
  <c r="I5" i="23"/>
  <c r="I4" i="23"/>
  <c r="I3" i="23"/>
  <c r="I2" i="23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0" i="22"/>
  <c r="I19" i="22"/>
  <c r="I18" i="22"/>
  <c r="I17" i="22"/>
  <c r="H17" i="22"/>
  <c r="I16" i="22"/>
  <c r="I15" i="22"/>
  <c r="I14" i="22"/>
  <c r="I13" i="22"/>
  <c r="I10" i="22"/>
  <c r="I9" i="22"/>
  <c r="I8" i="22"/>
  <c r="I7" i="22"/>
  <c r="I6" i="22"/>
  <c r="I5" i="22"/>
  <c r="I4" i="22"/>
  <c r="I3" i="22"/>
  <c r="H3" i="22"/>
  <c r="I2" i="22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18" i="21"/>
  <c r="I17" i="21"/>
  <c r="I16" i="21"/>
  <c r="I15" i="21"/>
  <c r="I14" i="21"/>
  <c r="I13" i="21"/>
  <c r="I12" i="21"/>
  <c r="I11" i="21"/>
  <c r="I10" i="21"/>
  <c r="I9" i="21"/>
  <c r="I8" i="21"/>
  <c r="H8" i="21"/>
  <c r="I7" i="21"/>
  <c r="I6" i="21"/>
  <c r="I5" i="21"/>
  <c r="I4" i="21"/>
  <c r="I3" i="21"/>
  <c r="I2" i="21"/>
  <c r="I5" i="20"/>
  <c r="I4" i="20"/>
  <c r="I3" i="20"/>
  <c r="I2" i="20"/>
  <c r="I11" i="19"/>
  <c r="I10" i="19"/>
  <c r="I9" i="19"/>
  <c r="I8" i="19"/>
  <c r="I7" i="19"/>
  <c r="I6" i="19"/>
  <c r="I5" i="19"/>
  <c r="I4" i="19"/>
  <c r="I3" i="19"/>
  <c r="I2" i="19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H8" i="18"/>
  <c r="I7" i="18"/>
  <c r="I6" i="18"/>
  <c r="I5" i="18"/>
  <c r="I4" i="18"/>
  <c r="I3" i="18"/>
  <c r="I2" i="18"/>
  <c r="I10" i="17"/>
  <c r="I9" i="17"/>
  <c r="I8" i="17"/>
  <c r="I7" i="17"/>
  <c r="I6" i="17"/>
  <c r="I5" i="17"/>
  <c r="I4" i="17"/>
  <c r="I3" i="17"/>
  <c r="I2" i="17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I2" i="16"/>
  <c r="I11" i="15"/>
  <c r="I10" i="15"/>
  <c r="I9" i="15"/>
  <c r="I8" i="15"/>
  <c r="I7" i="15"/>
  <c r="H7" i="15"/>
  <c r="I6" i="15"/>
  <c r="I5" i="15"/>
  <c r="I4" i="15"/>
  <c r="I3" i="15"/>
  <c r="I2" i="15"/>
  <c r="H2" i="15"/>
  <c r="I19" i="14"/>
  <c r="I18" i="14"/>
  <c r="H18" i="14"/>
  <c r="I17" i="14"/>
  <c r="H17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I8" i="14"/>
  <c r="H8" i="14"/>
  <c r="I7" i="14"/>
  <c r="H7" i="14"/>
  <c r="I6" i="14"/>
  <c r="H6" i="14"/>
  <c r="I5" i="14"/>
  <c r="H5" i="14"/>
  <c r="I4" i="14"/>
  <c r="H4" i="14"/>
  <c r="I3" i="14"/>
  <c r="H3" i="14"/>
  <c r="I2" i="14"/>
  <c r="H2" i="14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I2" i="13"/>
  <c r="I11" i="12"/>
  <c r="I10" i="12"/>
  <c r="I9" i="12"/>
  <c r="I8" i="12"/>
  <c r="I7" i="12"/>
  <c r="I6" i="12"/>
  <c r="I5" i="12"/>
  <c r="I4" i="12"/>
  <c r="I3" i="12"/>
  <c r="I2" i="12"/>
  <c r="I35" i="11"/>
  <c r="I34" i="11"/>
  <c r="I33" i="11"/>
  <c r="H33" i="11"/>
  <c r="I32" i="11"/>
  <c r="H32" i="11"/>
  <c r="I31" i="11"/>
  <c r="H31" i="11"/>
  <c r="I30" i="11"/>
  <c r="I29" i="11"/>
  <c r="H29" i="11"/>
  <c r="I28" i="11"/>
  <c r="H28" i="11"/>
  <c r="I27" i="11"/>
  <c r="I26" i="11"/>
  <c r="H26" i="11"/>
  <c r="I25" i="11"/>
  <c r="H25" i="11"/>
  <c r="I24" i="11"/>
  <c r="H24" i="11"/>
  <c r="I23" i="11"/>
  <c r="H23" i="11"/>
  <c r="I22" i="11"/>
  <c r="I21" i="11"/>
  <c r="I18" i="11"/>
  <c r="I17" i="11"/>
  <c r="I16" i="11"/>
  <c r="I15" i="11"/>
  <c r="I14" i="11"/>
  <c r="I13" i="11"/>
  <c r="I12" i="11"/>
  <c r="I11" i="11"/>
  <c r="I10" i="11"/>
  <c r="I9" i="11"/>
  <c r="I8" i="11"/>
  <c r="H8" i="11"/>
  <c r="I7" i="11"/>
  <c r="I6" i="11"/>
  <c r="I5" i="11"/>
  <c r="I4" i="11"/>
  <c r="I3" i="11"/>
  <c r="I2" i="11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H4" i="10"/>
  <c r="I3" i="10"/>
  <c r="I2" i="10"/>
  <c r="I45" i="9"/>
  <c r="I44" i="9"/>
  <c r="I43" i="9"/>
  <c r="I42" i="9"/>
  <c r="I39" i="9"/>
  <c r="I38" i="9"/>
  <c r="I37" i="9"/>
  <c r="I36" i="9"/>
  <c r="I35" i="9"/>
  <c r="I34" i="9"/>
  <c r="I33" i="9"/>
  <c r="I32" i="9"/>
  <c r="I31" i="9"/>
  <c r="I30" i="9"/>
  <c r="I29" i="9"/>
  <c r="I28" i="9"/>
  <c r="I25" i="9"/>
  <c r="I24" i="9"/>
  <c r="I23" i="9"/>
  <c r="I22" i="9"/>
  <c r="I21" i="9"/>
  <c r="I20" i="9"/>
  <c r="I19" i="9"/>
  <c r="I18" i="9"/>
  <c r="I17" i="9"/>
  <c r="H17" i="9"/>
  <c r="I16" i="9"/>
  <c r="I15" i="9"/>
  <c r="I14" i="9"/>
  <c r="I13" i="9"/>
  <c r="I12" i="9"/>
  <c r="I11" i="9"/>
  <c r="I10" i="9"/>
  <c r="I9" i="9"/>
  <c r="I8" i="9"/>
  <c r="I7" i="9"/>
  <c r="H7" i="9"/>
  <c r="I6" i="9"/>
  <c r="I5" i="9"/>
  <c r="I4" i="9"/>
  <c r="I3" i="9"/>
  <c r="I2" i="9"/>
  <c r="I11" i="8"/>
  <c r="I10" i="8"/>
  <c r="I9" i="8"/>
  <c r="I8" i="8"/>
  <c r="I7" i="8"/>
  <c r="I6" i="8"/>
  <c r="I5" i="8"/>
  <c r="I4" i="8"/>
  <c r="I3" i="8"/>
  <c r="I2" i="8"/>
  <c r="I25" i="7"/>
  <c r="I24" i="7"/>
  <c r="I23" i="7"/>
  <c r="I22" i="7"/>
  <c r="I21" i="7"/>
  <c r="I20" i="7"/>
  <c r="I19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I24" i="6"/>
  <c r="I23" i="6"/>
  <c r="I22" i="6"/>
  <c r="I21" i="6"/>
  <c r="I20" i="6"/>
  <c r="I19" i="6"/>
  <c r="I16" i="6"/>
  <c r="I15" i="6"/>
  <c r="I14" i="6"/>
  <c r="I13" i="6"/>
  <c r="I12" i="6"/>
  <c r="I11" i="6"/>
  <c r="I10" i="6"/>
  <c r="H10" i="6"/>
  <c r="I9" i="6"/>
  <c r="I8" i="6"/>
  <c r="I7" i="6"/>
  <c r="I6" i="6"/>
  <c r="I5" i="6"/>
  <c r="I4" i="6"/>
  <c r="I3" i="6"/>
  <c r="I2" i="6"/>
  <c r="I10" i="5"/>
  <c r="I9" i="5"/>
  <c r="I8" i="5"/>
  <c r="I7" i="5"/>
  <c r="I6" i="5"/>
  <c r="I5" i="5"/>
  <c r="I4" i="5"/>
  <c r="I3" i="5"/>
  <c r="I2" i="5"/>
  <c r="I42" i="4"/>
  <c r="I40" i="4"/>
  <c r="I38" i="4"/>
  <c r="I36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H186" i="1"/>
  <c r="G186" i="1"/>
  <c r="F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F148" i="1"/>
  <c r="H147" i="1"/>
  <c r="G147" i="1"/>
  <c r="F147" i="1"/>
  <c r="H146" i="1"/>
  <c r="G146" i="1"/>
  <c r="F146" i="1"/>
  <c r="H145" i="1"/>
  <c r="G145" i="1"/>
  <c r="H144" i="1"/>
  <c r="G144" i="1"/>
  <c r="F144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F124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H118" i="1"/>
  <c r="G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F87" i="1"/>
  <c r="H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</calcChain>
</file>

<file path=xl/sharedStrings.xml><?xml version="1.0" encoding="utf-8"?>
<sst xmlns="http://schemas.openxmlformats.org/spreadsheetml/2006/main" count="16735" uniqueCount="1212">
  <si>
    <t>安路普产品明细（元、未税）</t>
  </si>
  <si>
    <t>序号</t>
  </si>
  <si>
    <t>QAD编码</t>
  </si>
  <si>
    <t>产品名称</t>
  </si>
  <si>
    <t>自制/外购</t>
  </si>
  <si>
    <t>材料成本</t>
  </si>
  <si>
    <t>销北京价格</t>
  </si>
  <si>
    <t>北京销各工厂价格</t>
  </si>
  <si>
    <t>备注</t>
  </si>
  <si>
    <t>SHT0013298</t>
  </si>
  <si>
    <t>1.0升级平台气囊总成</t>
  </si>
  <si>
    <t>自制</t>
  </si>
  <si>
    <t>BPC0010177</t>
  </si>
  <si>
    <t>2.0按压速降阀总成</t>
  </si>
  <si>
    <t>SHT0013134</t>
  </si>
  <si>
    <t>2.0气囊总成</t>
  </si>
  <si>
    <t>SHT0016487</t>
  </si>
  <si>
    <t>3.1C调高手柄总成</t>
  </si>
  <si>
    <t>SHT0016953</t>
  </si>
  <si>
    <t>3.1C气囊总成</t>
  </si>
  <si>
    <t>SHT0000144</t>
  </si>
  <si>
    <t>H3A升降气阀总成</t>
  </si>
  <si>
    <t>BPC0000047</t>
  </si>
  <si>
    <t>H3改型气囊</t>
  </si>
  <si>
    <t>SHT0012447</t>
  </si>
  <si>
    <t>H3升降开关气路总成（国产）</t>
  </si>
  <si>
    <t>SHT0014013</t>
  </si>
  <si>
    <t>H4装车接头总成</t>
  </si>
  <si>
    <t>SHT0010230</t>
  </si>
  <si>
    <t>H6（主驾）气囊总成</t>
  </si>
  <si>
    <t>BPC0010060</t>
  </si>
  <si>
    <t>H6座椅速升速降气路总成</t>
  </si>
  <si>
    <t>SHT0000098</t>
  </si>
  <si>
    <t>M4升降气阀总成</t>
  </si>
  <si>
    <t>SHT0014356</t>
  </si>
  <si>
    <t>VDC阀3.0自适应气路总成</t>
  </si>
  <si>
    <t>SHT0016965</t>
  </si>
  <si>
    <t>VDC阀3.1C自适应气路总成</t>
  </si>
  <si>
    <t>SHT0017359</t>
  </si>
  <si>
    <t>VDC阀气管连接总成（A6）</t>
  </si>
  <si>
    <t>SHT0012172</t>
  </si>
  <si>
    <t>VDC阀气管连接总成主驾</t>
  </si>
  <si>
    <t>SHT0014169</t>
  </si>
  <si>
    <t>VDC阀气路总成</t>
  </si>
  <si>
    <t>SHT0014722</t>
  </si>
  <si>
    <t>SHT0014831</t>
  </si>
  <si>
    <t>SHT0016950</t>
  </si>
  <si>
    <t>SHT0017132</t>
  </si>
  <si>
    <t>SHT0017154</t>
  </si>
  <si>
    <t>SHT0015973</t>
  </si>
  <si>
    <t>SHT0017643</t>
  </si>
  <si>
    <t>SHT0017687</t>
  </si>
  <si>
    <t>SHT0014645</t>
  </si>
  <si>
    <t>变阻尼调节手柄</t>
  </si>
  <si>
    <t>SHT0016966</t>
  </si>
  <si>
    <t>补偿气罐总成</t>
  </si>
  <si>
    <t>SHT0016242</t>
  </si>
  <si>
    <t>SHT0016059</t>
  </si>
  <si>
    <t>侧置速降升降气路总成</t>
  </si>
  <si>
    <t>SHT0012401</t>
  </si>
  <si>
    <t>扶手本体</t>
  </si>
  <si>
    <t>SHT0012393</t>
  </si>
  <si>
    <t>上盖总成</t>
  </si>
  <si>
    <t>SHT0013264</t>
  </si>
  <si>
    <t>副驾六孔腰托开关总成</t>
  </si>
  <si>
    <t>SHT0013273</t>
  </si>
  <si>
    <t>副驾升降调节手柄总成</t>
  </si>
  <si>
    <t>SHT0011509</t>
  </si>
  <si>
    <t>副驾驶高度调节机构总成</t>
  </si>
  <si>
    <t>SHT0015238</t>
  </si>
  <si>
    <t>SHT0016905</t>
  </si>
  <si>
    <t>SHT0011506</t>
  </si>
  <si>
    <t>副驾驶四孔腰托开关总成</t>
  </si>
  <si>
    <t>SHT0015535</t>
  </si>
  <si>
    <t>副驾驶员六孔腰托开关总成</t>
  </si>
  <si>
    <t>SHT0015536</t>
  </si>
  <si>
    <t>副驾驶员四孔腰托开关总成</t>
  </si>
  <si>
    <t>BPC0010251</t>
  </si>
  <si>
    <t>国产翘板速降阀总成</t>
  </si>
  <si>
    <t>SHT0015241</t>
  </si>
  <si>
    <t>驾驶员六孔腰托开关总成</t>
  </si>
  <si>
    <t>BEC0010086</t>
  </si>
  <si>
    <t>经济型单加热ECU</t>
  </si>
  <si>
    <t>委外</t>
  </si>
  <si>
    <t>BEC0010087</t>
  </si>
  <si>
    <t>经济型单通风ECU</t>
  </si>
  <si>
    <t>SLT0012023</t>
  </si>
  <si>
    <t>两联腰托开关总成</t>
  </si>
  <si>
    <t>BPC0000008</t>
  </si>
  <si>
    <t>欧曼气阀气管总成(新)</t>
  </si>
  <si>
    <t>SHT0015934</t>
  </si>
  <si>
    <t>气囊总成</t>
  </si>
  <si>
    <t>SHT0016099</t>
  </si>
  <si>
    <t>SHT0017083</t>
  </si>
  <si>
    <t>SLT0012246</t>
  </si>
  <si>
    <t>轻卡悬浮阀气路总成</t>
  </si>
  <si>
    <t>SLT0012247</t>
  </si>
  <si>
    <t>SLT0012154</t>
  </si>
  <si>
    <t>轻卡悬浮阀总成</t>
  </si>
  <si>
    <t>SLT0012155</t>
  </si>
  <si>
    <t>轻卡悬浮阀总成（无腰托)</t>
  </si>
  <si>
    <t>SLT0012307</t>
  </si>
  <si>
    <t>轻卡支架悬浮阀气路总成</t>
  </si>
  <si>
    <t>SLT0012308</t>
  </si>
  <si>
    <t>SLT0010277</t>
  </si>
  <si>
    <t>轻卡座椅气囊总成</t>
  </si>
  <si>
    <t>BPC0010161</t>
  </si>
  <si>
    <t>轻卡座椅悬浮阀总成</t>
  </si>
  <si>
    <t>SHT0014803</t>
  </si>
  <si>
    <t>轻卡座椅悬浮阀总成无腰托</t>
  </si>
  <si>
    <t>SHT0013662</t>
  </si>
  <si>
    <t>汕德卡副驾气囊总成</t>
  </si>
  <si>
    <t>SHT0012024</t>
  </si>
  <si>
    <t>升级悬浮阀总成</t>
  </si>
  <si>
    <t>SHT0015097</t>
  </si>
  <si>
    <t>升降调节机构总成</t>
  </si>
  <si>
    <t>SHT0000505</t>
  </si>
  <si>
    <t>升降调节开关总成</t>
  </si>
  <si>
    <t>SHT0010941</t>
  </si>
  <si>
    <t>升降速降开关气管总成</t>
  </si>
  <si>
    <t>SHT0011982</t>
  </si>
  <si>
    <t>升降速降开关气路总成</t>
  </si>
  <si>
    <t>SHT0013334</t>
  </si>
  <si>
    <t>SHT0014571</t>
  </si>
  <si>
    <t>司机六孔腰托开关总成</t>
  </si>
  <si>
    <t>SHT0011481</t>
  </si>
  <si>
    <t>SHT0011480</t>
  </si>
  <si>
    <t>司机四孔腰托开关总成</t>
  </si>
  <si>
    <t>SHT0017182</t>
  </si>
  <si>
    <t>速升速降气路总成</t>
  </si>
  <si>
    <t>BEC0010024</t>
  </si>
  <si>
    <t>通风加热ECU</t>
  </si>
  <si>
    <t>BEC0010039</t>
  </si>
  <si>
    <t>通风加热控制器ECU</t>
  </si>
  <si>
    <t>SHT0012022</t>
  </si>
  <si>
    <t>悬浮气路总成</t>
  </si>
  <si>
    <t>SHT0013365</t>
  </si>
  <si>
    <t>SHT0015090</t>
  </si>
  <si>
    <t>BPC0010220</t>
  </si>
  <si>
    <t>腰托二联阀开关总成</t>
  </si>
  <si>
    <t>SHT0014832</t>
  </si>
  <si>
    <t>鱼阀气路总成</t>
  </si>
  <si>
    <t>SHT0013272</t>
  </si>
  <si>
    <t>主驾升降调节手柄总成</t>
  </si>
  <si>
    <t>SHT0010251</t>
  </si>
  <si>
    <t>主驾驶高度调节机构总成</t>
  </si>
  <si>
    <t>SHT0010904</t>
  </si>
  <si>
    <t>SHT0015237</t>
  </si>
  <si>
    <t>主驾座椅高度调节机构总成</t>
  </si>
  <si>
    <t>SHT0015975</t>
  </si>
  <si>
    <t>转盘开关气路总成</t>
  </si>
  <si>
    <t>SHT0016241</t>
  </si>
  <si>
    <t>自适应阻尼调节机构总成</t>
  </si>
  <si>
    <t>SHT0010907</t>
  </si>
  <si>
    <t>阻尼调节机构总成</t>
  </si>
  <si>
    <t>SHT0015239</t>
  </si>
  <si>
    <t>SHT0017376</t>
  </si>
  <si>
    <t>SHT0017519</t>
  </si>
  <si>
    <t>SHT0017618</t>
  </si>
  <si>
    <t>SHT0011046</t>
  </si>
  <si>
    <t>阻尼器调节机构</t>
  </si>
  <si>
    <t>BPC0000002</t>
  </si>
  <si>
    <t>座椅气囊(新)</t>
  </si>
  <si>
    <t>SHT0013655</t>
  </si>
  <si>
    <t>VDC气阀气路总成</t>
  </si>
  <si>
    <t>BEC0010122</t>
  </si>
  <si>
    <t>SHT0000097</t>
  </si>
  <si>
    <t>新气囊气控升降手柄总成</t>
  </si>
  <si>
    <t>外购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</si>
  <si>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</si>
  <si>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</si>
  <si>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</si>
  <si>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</si>
  <si>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</si>
  <si>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</si>
  <si>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</si>
  <si>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t>BPC0010318</t>
  </si>
  <si>
    <t>轻卡悬浮阀杆</t>
  </si>
  <si>
    <t>BPC0010319</t>
  </si>
  <si>
    <t>轻卡气阀端盖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</si>
  <si>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</si>
  <si>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</si>
  <si>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</si>
  <si>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</si>
  <si>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</si>
  <si>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</si>
  <si>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</si>
  <si>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</si>
  <si>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</si>
  <si>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</si>
  <si>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</si>
  <si>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</si>
  <si>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</si>
  <si>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</si>
  <si>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</si>
  <si>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</si>
  <si>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</si>
  <si>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</si>
  <si>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</si>
  <si>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</si>
  <si>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</si>
  <si>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</si>
  <si>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</si>
  <si>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</si>
  <si>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</si>
  <si>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</si>
  <si>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</si>
  <si>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</si>
  <si>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</si>
  <si>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</si>
  <si>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SHT0016985</t>
  </si>
  <si>
    <t>SHT0000141</t>
  </si>
  <si>
    <t>调仰角手柄</t>
  </si>
  <si>
    <t>SHT0015047</t>
  </si>
  <si>
    <t>SHT0015961</t>
  </si>
  <si>
    <t>SHT0016060</t>
  </si>
  <si>
    <t>侧置升降开关气路总成</t>
  </si>
  <si>
    <t>SHT0014570</t>
  </si>
  <si>
    <t>腰托二连阀开关总成</t>
  </si>
  <si>
    <t>SHT0017412</t>
  </si>
  <si>
    <t>装车接头</t>
  </si>
  <si>
    <t>BPC0010346</t>
  </si>
  <si>
    <t>座椅气阀无气管（国产）</t>
  </si>
  <si>
    <t>BPC0010012</t>
  </si>
  <si>
    <t>4mm卡箍</t>
  </si>
  <si>
    <t>BEC0010108</t>
  </si>
  <si>
    <t>通风加热线束总成</t>
  </si>
  <si>
    <t>BPC0010011</t>
  </si>
  <si>
    <t>三通接头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</si>
  <si>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</si>
  <si>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</si>
  <si>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</si>
  <si>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</si>
  <si>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</si>
  <si>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</si>
  <si>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</si>
  <si>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</si>
  <si>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t>SHT0014847</t>
  </si>
  <si>
    <t>J6L装管螺母接头总成</t>
  </si>
  <si>
    <t>SHT0000456</t>
  </si>
  <si>
    <t>变阻尼机构总成</t>
  </si>
  <si>
    <t>SHT0000701</t>
  </si>
  <si>
    <t>SHT0001071</t>
  </si>
  <si>
    <t>H4G平台气囊(新)</t>
  </si>
  <si>
    <t>SHT0012205</t>
  </si>
  <si>
    <t>H6（副驾）气囊总成</t>
  </si>
  <si>
    <t>SHT0011472</t>
  </si>
  <si>
    <t>水平减震调节机构总成</t>
  </si>
  <si>
    <t>SHT0013271</t>
  </si>
  <si>
    <t>副驾阻尼调节手柄总成</t>
  </si>
  <si>
    <t>SHT0013292</t>
  </si>
  <si>
    <t>装车接头小总成-H4</t>
  </si>
  <si>
    <t>SHT0013274</t>
  </si>
  <si>
    <t>气弹簧升降手柄总成</t>
  </si>
  <si>
    <t>SHT0013492</t>
  </si>
  <si>
    <t>机械减震座椅气路总成</t>
  </si>
  <si>
    <t>BPC0010077</t>
  </si>
  <si>
    <t>VDC气阀分总成</t>
  </si>
  <si>
    <t>SHT0012173</t>
  </si>
  <si>
    <t>VDC阀气管连接总成副驾</t>
  </si>
  <si>
    <t>SHT0013261</t>
  </si>
  <si>
    <t>VDC阀气路总成（2.2平台）</t>
  </si>
  <si>
    <t>BEC0010124</t>
  </si>
  <si>
    <t>SHT0015002</t>
  </si>
  <si>
    <t>SHT0015089</t>
  </si>
  <si>
    <t>VDC阀气路总成-X5000S</t>
  </si>
  <si>
    <t>BPC0000046</t>
  </si>
  <si>
    <t>座椅气阀(国产)</t>
  </si>
  <si>
    <t>BEC0010006</t>
  </si>
  <si>
    <t>坐垫风扇</t>
  </si>
  <si>
    <t>BEC0010007</t>
  </si>
  <si>
    <t>靠背风扇</t>
  </si>
  <si>
    <t>BEC0010115</t>
  </si>
  <si>
    <t>单通风线束总成</t>
  </si>
  <si>
    <t>BEC0010221</t>
  </si>
  <si>
    <t>坐垫加热垫总成</t>
  </si>
  <si>
    <t>BFA0000372</t>
  </si>
  <si>
    <t>M10*1螺母</t>
  </si>
  <si>
    <t>BPC0000027</t>
  </si>
  <si>
    <t>快插接头</t>
  </si>
  <si>
    <t>SHT0000354</t>
  </si>
  <si>
    <t>塑料旋转块</t>
  </si>
  <si>
    <t>SHT0000521</t>
  </si>
  <si>
    <t>重卡腰部调节手柄(带卡簧)</t>
  </si>
  <si>
    <t>BEC0010042</t>
  </si>
  <si>
    <t>靠背加热垫总成</t>
  </si>
  <si>
    <t>BEC0010044</t>
  </si>
  <si>
    <t>BEC0010045</t>
  </si>
  <si>
    <t>BEC0010050</t>
  </si>
  <si>
    <t>通风加热集成开关</t>
  </si>
  <si>
    <t>BEC0010046</t>
  </si>
  <si>
    <t>BEC0010052</t>
  </si>
  <si>
    <t>单通风线束</t>
  </si>
  <si>
    <t>BEC0010051</t>
  </si>
  <si>
    <t>单加热线束</t>
  </si>
  <si>
    <t>BEC0010043</t>
  </si>
  <si>
    <t>BPC0000021</t>
  </si>
  <si>
    <t>紧固箍6</t>
  </si>
  <si>
    <t>BEC0010008</t>
  </si>
  <si>
    <t>加热通风系统线束总成</t>
  </si>
  <si>
    <t>BEC0010009</t>
  </si>
  <si>
    <t>加热系统线束总成</t>
  </si>
  <si>
    <t>BEC0010010</t>
  </si>
  <si>
    <t>安全带扣延长线束</t>
  </si>
  <si>
    <t>BEC0010011</t>
  </si>
  <si>
    <t>H6加热开关总成</t>
  </si>
  <si>
    <t>BEC0010012</t>
  </si>
  <si>
    <t>H6通风开关总成</t>
  </si>
  <si>
    <t>BEC0010014</t>
  </si>
  <si>
    <t>BEC0010089</t>
  </si>
  <si>
    <t>BEC0010123</t>
  </si>
  <si>
    <t>BEC0010131</t>
  </si>
  <si>
    <t>单加热靠背加热垫总成</t>
  </si>
  <si>
    <t>BSP0010047</t>
  </si>
  <si>
    <t>气管防护弹簧</t>
  </si>
  <si>
    <t>BPC0010176</t>
  </si>
  <si>
    <t>按压式速降阀芯总成</t>
  </si>
  <si>
    <t>SHT0013291</t>
  </si>
  <si>
    <t>装车接头小总成-X3000</t>
  </si>
  <si>
    <t>SHT0014945</t>
  </si>
  <si>
    <t>升降开关气路总成（黑色)</t>
  </si>
  <si>
    <t>SHT0001662</t>
  </si>
  <si>
    <t>黑色双联阀</t>
  </si>
  <si>
    <t>SHT0012349</t>
  </si>
  <si>
    <t>BEC0010088</t>
  </si>
  <si>
    <t xml:space="preserve">通风加热集成线束总成 </t>
  </si>
  <si>
    <t>BEC0010098</t>
  </si>
  <si>
    <t>靠背加热垫</t>
  </si>
  <si>
    <t>BEC0010099</t>
  </si>
  <si>
    <t>坐垫加热垫</t>
  </si>
  <si>
    <t>SHT0012406</t>
  </si>
  <si>
    <t>扶手底支架</t>
  </si>
  <si>
    <t>BPC0010118</t>
  </si>
  <si>
    <t>气管BK黑色</t>
  </si>
  <si>
    <t>SHT0017644</t>
  </si>
  <si>
    <t>J6P升级VDC阀气路总成3.1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</si>
  <si>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</si>
  <si>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</si>
  <si>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</si>
  <si>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</si>
  <si>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</si>
  <si>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</si>
  <si>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</si>
  <si>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</si>
  <si>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</si>
  <si>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</si>
  <si>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</si>
  <si>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BEC0010029</t>
  </si>
  <si>
    <t>ECU外壳上壳体</t>
  </si>
  <si>
    <t/>
  </si>
  <si>
    <t>BEC0010055</t>
  </si>
  <si>
    <t>电容</t>
  </si>
  <si>
    <t>50V/0.1uF/0603</t>
  </si>
  <si>
    <t>BEC0010056</t>
  </si>
  <si>
    <t>50V/0.1μF/0805</t>
  </si>
  <si>
    <t>BEC0010057</t>
  </si>
  <si>
    <t>4.7μF/50V/3528</t>
  </si>
  <si>
    <t>BEC0010059</t>
  </si>
  <si>
    <t>50V/510pF/0603</t>
  </si>
  <si>
    <t>BEC0010060</t>
  </si>
  <si>
    <t>50V/30pF/0603</t>
  </si>
  <si>
    <t>BEC0010061</t>
  </si>
  <si>
    <t>22μF/10V/3528</t>
  </si>
  <si>
    <t>BEC0010062</t>
  </si>
  <si>
    <t>16V/1μF/0805</t>
  </si>
  <si>
    <t>BEC0010063</t>
  </si>
  <si>
    <t>100uF/50V/CM E(8*10.2)</t>
  </si>
  <si>
    <t>BEC0010064</t>
  </si>
  <si>
    <t>50V/10nF/0805</t>
  </si>
  <si>
    <t>BEC0010065</t>
  </si>
  <si>
    <t>二极管</t>
  </si>
  <si>
    <t>B340BQ-13-F/5336_D</t>
  </si>
  <si>
    <t>BEC0010066</t>
  </si>
  <si>
    <t>1N4148WQ/SOD123</t>
  </si>
  <si>
    <t>BEC0010067</t>
  </si>
  <si>
    <t>PKR33CA/PKR33A</t>
  </si>
  <si>
    <t>BEC0010068</t>
  </si>
  <si>
    <t>接插件</t>
  </si>
  <si>
    <t>1-2311788-1</t>
  </si>
  <si>
    <t>BEC0010069</t>
  </si>
  <si>
    <t>c-368312-1/368312-1</t>
  </si>
  <si>
    <t>BEC0010070</t>
  </si>
  <si>
    <t>电感</t>
  </si>
  <si>
    <t>NRS5040T470MMGJV</t>
  </si>
  <si>
    <t>BEC0010071</t>
  </si>
  <si>
    <t>三极管</t>
  </si>
  <si>
    <t>MMBT5551/SOT-23</t>
  </si>
  <si>
    <t>BEC0010072</t>
  </si>
  <si>
    <t>MMBT5401/SOT-23</t>
  </si>
  <si>
    <t>BEC0010073</t>
  </si>
  <si>
    <t>电阻</t>
  </si>
  <si>
    <t>10K/1%/0603-RES</t>
  </si>
  <si>
    <t>BEC0010074</t>
  </si>
  <si>
    <t>5.6K/1%/0603-RES</t>
  </si>
  <si>
    <t>BEC0010075</t>
  </si>
  <si>
    <t>51K/1%/0603-RES</t>
  </si>
  <si>
    <t>BEC0010076</t>
  </si>
  <si>
    <t>1K/1%/0603-RES</t>
  </si>
  <si>
    <t>BEC0010077</t>
  </si>
  <si>
    <t>470/1%/0603-RES</t>
  </si>
  <si>
    <t>BEC0010079</t>
  </si>
  <si>
    <t>100K/1%/0603-RES</t>
  </si>
  <si>
    <t>BEC0010080</t>
  </si>
  <si>
    <t>4.7K/1%/0805-res</t>
  </si>
  <si>
    <t>BEC0010082</t>
  </si>
  <si>
    <t>IC</t>
  </si>
  <si>
    <t>NCV78L05ABDR2G/SO-8</t>
  </si>
  <si>
    <t>BEC0010083</t>
  </si>
  <si>
    <t>ATtiny814/SO-14</t>
  </si>
  <si>
    <t>BEC0010085</t>
  </si>
  <si>
    <t>TUSD05H4U/SOT23-6L</t>
  </si>
  <si>
    <t>BEC0010117</t>
  </si>
  <si>
    <t>150K/1%/0603</t>
  </si>
  <si>
    <t>BEC0010119</t>
  </si>
  <si>
    <t>2.2K/1%/0805-res</t>
  </si>
  <si>
    <t>BEC0010120</t>
  </si>
  <si>
    <t>BTS6143D/TO252-5</t>
  </si>
  <si>
    <t>BEC0010121</t>
  </si>
  <si>
    <t>ECU外壳下壳体</t>
  </si>
  <si>
    <t>经济型</t>
  </si>
  <si>
    <t>材料成本合计</t>
  </si>
  <si>
    <t>加工费</t>
  </si>
  <si>
    <t>BPC0000071</t>
  </si>
  <si>
    <t>黑色气管</t>
  </si>
  <si>
    <t>尼龙Φ6*4*240mm</t>
  </si>
  <si>
    <t>SHT0002196</t>
  </si>
  <si>
    <t>座椅气囊上盖</t>
  </si>
  <si>
    <t>SHT0002197</t>
  </si>
  <si>
    <t>座椅气囊下盖</t>
  </si>
  <si>
    <t>SHT0002198</t>
  </si>
  <si>
    <t>165囊皮</t>
  </si>
  <si>
    <t>SHT0002199</t>
  </si>
  <si>
    <t>宝塔接头</t>
  </si>
  <si>
    <t>44934</t>
  </si>
  <si>
    <t>SHT0002200</t>
  </si>
  <si>
    <t>卡环</t>
  </si>
  <si>
    <t>Φ84*Φ80*10</t>
  </si>
  <si>
    <t>SHT0002237</t>
  </si>
  <si>
    <t>印字五层纸箱</t>
  </si>
  <si>
    <t>490*395*245</t>
  </si>
  <si>
    <t>SHT0002241</t>
  </si>
  <si>
    <t>三层纸垫板</t>
  </si>
  <si>
    <t>490*310</t>
  </si>
  <si>
    <t>4-4-4 国产</t>
  </si>
  <si>
    <t>国产</t>
  </si>
  <si>
    <t>BPC0010108</t>
  </si>
  <si>
    <t>气管BU蓝色</t>
  </si>
  <si>
    <t>PAφ4*2.5</t>
  </si>
  <si>
    <t>PAΦ4*2.5</t>
  </si>
  <si>
    <t>BPC0010119</t>
  </si>
  <si>
    <t>气管GE橙色</t>
  </si>
  <si>
    <t>BPC0010120</t>
  </si>
  <si>
    <t>气管N本色</t>
  </si>
  <si>
    <t>BPC0010163</t>
  </si>
  <si>
    <t>橡胶防尘罩</t>
  </si>
  <si>
    <t>BPC0010203</t>
  </si>
  <si>
    <t>4mm直角接头</t>
  </si>
  <si>
    <t>BPC0010229</t>
  </si>
  <si>
    <t>SHT0002205</t>
  </si>
  <si>
    <t>锁片</t>
  </si>
  <si>
    <t>SHT0002209</t>
  </si>
  <si>
    <t>大密封圈</t>
  </si>
  <si>
    <t>Φ9*Φ1.65</t>
  </si>
  <si>
    <t>SHT0002238</t>
  </si>
  <si>
    <t>无字五层纸箱</t>
  </si>
  <si>
    <t>520*340*325</t>
  </si>
  <si>
    <t>BPC0010064</t>
  </si>
  <si>
    <t>前盖</t>
  </si>
  <si>
    <t>BPC0010074</t>
  </si>
  <si>
    <t>O形圈φ8*φ1.8</t>
  </si>
  <si>
    <t>BPC0010158</t>
  </si>
  <si>
    <t>阀体外壳</t>
  </si>
  <si>
    <t>BPC0010159</t>
  </si>
  <si>
    <t>支撑圈</t>
  </si>
  <si>
    <t>BPC0010160</t>
  </si>
  <si>
    <t>阀杆</t>
  </si>
  <si>
    <t>BPC0010066</t>
  </si>
  <si>
    <t>滑动件</t>
  </si>
  <si>
    <t>BPC0010067</t>
  </si>
  <si>
    <t>旋转盘</t>
  </si>
  <si>
    <t>BPC0010070</t>
  </si>
  <si>
    <t>后盖</t>
  </si>
  <si>
    <t>H6</t>
  </si>
  <si>
    <t>BPC0010099</t>
  </si>
  <si>
    <t>4-4变径接头</t>
  </si>
  <si>
    <t>BPC0010172</t>
  </si>
  <si>
    <t>消音器</t>
  </si>
  <si>
    <t>SHT0010465</t>
  </si>
  <si>
    <t>气管防护长弹簧</t>
  </si>
  <si>
    <t>φ4.8*60</t>
  </si>
  <si>
    <t>SHT0011969</t>
  </si>
  <si>
    <t>速降开关按钮</t>
  </si>
  <si>
    <t>黑色</t>
  </si>
  <si>
    <t>SHT0011970</t>
  </si>
  <si>
    <t>速降开关底座</t>
  </si>
  <si>
    <t>BPC0010061</t>
  </si>
  <si>
    <t>BPC0010062</t>
  </si>
  <si>
    <t>密封件支撑环</t>
  </si>
  <si>
    <t>BPC0010063</t>
  </si>
  <si>
    <t>BSP0010021</t>
  </si>
  <si>
    <t>φ5弹簧</t>
  </si>
  <si>
    <t>BPC0010184</t>
  </si>
  <si>
    <t>气囊气嘴接头</t>
  </si>
  <si>
    <t>SHT0011210</t>
  </si>
  <si>
    <t>气囊上盖</t>
  </si>
  <si>
    <t>SHT0011211</t>
  </si>
  <si>
    <t>气囊下盖</t>
  </si>
  <si>
    <t>SHT0011580</t>
  </si>
  <si>
    <t>2.0囊皮</t>
  </si>
  <si>
    <t>160mm</t>
  </si>
  <si>
    <t>SHT0011595</t>
  </si>
  <si>
    <t>气囊卡箍</t>
  </si>
  <si>
    <t>φ95.3×φ91.3×10</t>
  </si>
  <si>
    <t>BFA0000285</t>
  </si>
  <si>
    <t>开口挡圈</t>
  </si>
  <si>
    <t>Φ4镀黑锌</t>
  </si>
  <si>
    <t>BFA0010102</t>
  </si>
  <si>
    <t>十字盘头平尾自攻钉</t>
  </si>
  <si>
    <t>BPC0000019</t>
  </si>
  <si>
    <t>黑色防护胶管φ12mm</t>
  </si>
  <si>
    <t>BPC0000022</t>
  </si>
  <si>
    <t>速降气阀配套塑料件</t>
  </si>
  <si>
    <t>白色</t>
  </si>
  <si>
    <t>BPC0010047</t>
  </si>
  <si>
    <t>升降气阀总成</t>
  </si>
  <si>
    <t>2.0平台</t>
  </si>
  <si>
    <t>BPC0010058</t>
  </si>
  <si>
    <t>升降气阀安装座</t>
  </si>
  <si>
    <t>BPC0010059</t>
  </si>
  <si>
    <t>升降气阀手柄</t>
  </si>
  <si>
    <t>BPC0010218</t>
  </si>
  <si>
    <t>翘板速降阀固定座</t>
  </si>
  <si>
    <t>BPC0010219</t>
  </si>
  <si>
    <t>翘板速降阀分总成</t>
  </si>
  <si>
    <t>BSP0010028</t>
  </si>
  <si>
    <t>复位扭簧</t>
  </si>
  <si>
    <t>SHT0000453</t>
  </si>
  <si>
    <t>安装底座</t>
  </si>
  <si>
    <t>降低凸台高度</t>
  </si>
  <si>
    <t>SHT0010984</t>
  </si>
  <si>
    <t>速降按钮</t>
  </si>
  <si>
    <t>内部凸点有2增至4</t>
  </si>
  <si>
    <t>TAT0010093</t>
  </si>
  <si>
    <t>200*250mm平口袋</t>
  </si>
  <si>
    <t>BFA0000755</t>
  </si>
  <si>
    <t>钢珠</t>
  </si>
  <si>
    <t>SRΦ2.8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</si>
  <si>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</si>
  <si>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</si>
  <si>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</si>
  <si>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</si>
  <si>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</si>
  <si>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</si>
  <si>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</si>
  <si>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</si>
  <si>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</si>
  <si>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</si>
  <si>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</si>
  <si>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</si>
  <si>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</si>
  <si>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</si>
  <si>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BPC0010136</t>
  </si>
  <si>
    <t>O形圈4.8x1.6</t>
  </si>
  <si>
    <t>φ4.8×φ1.6</t>
  </si>
  <si>
    <t>BPC0010175</t>
  </si>
  <si>
    <t>O形圈</t>
  </si>
  <si>
    <t>φ10.1*1.4*φ1.05</t>
  </si>
  <si>
    <t>BSP0010044</t>
  </si>
  <si>
    <t>锥形弹簧</t>
  </si>
  <si>
    <t>BPC0010216</t>
  </si>
  <si>
    <t>翘板速降阀外壳</t>
  </si>
  <si>
    <t>BPC0010253</t>
  </si>
  <si>
    <t>翘板速降阀芯小总成</t>
  </si>
  <si>
    <t>SHT0002211</t>
  </si>
  <si>
    <t>消音片</t>
  </si>
  <si>
    <t>D8.5*H3</t>
  </si>
  <si>
    <t>BFA0000756</t>
  </si>
  <si>
    <t>内六角螺钉</t>
  </si>
  <si>
    <t>M6*20镀黑锌</t>
  </si>
  <si>
    <t>BPC0010098</t>
  </si>
  <si>
    <t>4-6变径接头</t>
  </si>
  <si>
    <t>BPC0010100</t>
  </si>
  <si>
    <t>6mm卡箍</t>
  </si>
  <si>
    <t>BSP0000102</t>
  </si>
  <si>
    <t>拉簧</t>
  </si>
  <si>
    <t>0.7*5.9*23.5</t>
  </si>
  <si>
    <t>SHT0002215</t>
  </si>
  <si>
    <t>摆动杆</t>
  </si>
  <si>
    <t>SHT0002217</t>
  </si>
  <si>
    <t>蝴蝶压轮</t>
  </si>
  <si>
    <t>SHT0002219</t>
  </si>
  <si>
    <t>摆轮滚轮</t>
  </si>
  <si>
    <t>SHT0002220</t>
  </si>
  <si>
    <t>套筒</t>
  </si>
  <si>
    <t>16*47.5</t>
  </si>
  <si>
    <t>SHT0002222</t>
  </si>
  <si>
    <t>气阀固定板(小)</t>
  </si>
  <si>
    <t>SHT0002223</t>
  </si>
  <si>
    <t>小剪刀摆轮</t>
  </si>
  <si>
    <t>SHT0011866</t>
  </si>
  <si>
    <t>悬浮活塞</t>
  </si>
  <si>
    <t>SHT0011867</t>
  </si>
  <si>
    <t>唇形密封圈</t>
  </si>
  <si>
    <t>SHT0011868</t>
  </si>
  <si>
    <t>气缸固定板</t>
  </si>
  <si>
    <t>M10*1.0</t>
  </si>
  <si>
    <t>BPC0010109</t>
  </si>
  <si>
    <t>PAφ6*4</t>
  </si>
  <si>
    <t>BPC0010121</t>
  </si>
  <si>
    <t>BSP0000101</t>
  </si>
  <si>
    <t>不锈钢弹簧</t>
  </si>
  <si>
    <t>0.6*8</t>
  </si>
  <si>
    <t>BSP0010031</t>
  </si>
  <si>
    <t>压缩弹簧</t>
  </si>
  <si>
    <t>φ7.6*φ0.4*12</t>
  </si>
  <si>
    <t>SHT0002201</t>
  </si>
  <si>
    <t>气阀主体</t>
  </si>
  <si>
    <t>SHT0002202</t>
  </si>
  <si>
    <t>通气嘴</t>
  </si>
  <si>
    <t>H8.0*M6*22</t>
  </si>
  <si>
    <t>SHT0002203</t>
  </si>
  <si>
    <t>气阀堵盖</t>
  </si>
  <si>
    <t>SHT0002204</t>
  </si>
  <si>
    <t>气阀阀芯</t>
  </si>
  <si>
    <t>SHT0002206</t>
  </si>
  <si>
    <t>不锈钢插杆</t>
  </si>
  <si>
    <t>4.6*21.5</t>
  </si>
  <si>
    <t>SHT0002207</t>
  </si>
  <si>
    <t>小密封圈</t>
  </si>
  <si>
    <t>5*2.0*1.5</t>
  </si>
  <si>
    <t>SHT0002208</t>
  </si>
  <si>
    <t>胶垫</t>
  </si>
  <si>
    <t>Φ7.5*Φ2.3*1.7</t>
  </si>
  <si>
    <t>BFA0000004</t>
  </si>
  <si>
    <t>重卡扎带</t>
  </si>
  <si>
    <t>4*200</t>
  </si>
  <si>
    <t>BPC0000020</t>
  </si>
  <si>
    <t>气路防护波纹管</t>
  </si>
  <si>
    <t>BPC0010020</t>
  </si>
  <si>
    <t>进气金属接头</t>
  </si>
  <si>
    <t>BPC0010024</t>
  </si>
  <si>
    <t>气管固定板</t>
  </si>
  <si>
    <t>BPC0010089</t>
  </si>
  <si>
    <t>BPC0010178</t>
  </si>
  <si>
    <t>气管盖板</t>
  </si>
  <si>
    <t>BPC0010325</t>
  </si>
  <si>
    <t>导向杆</t>
  </si>
  <si>
    <t>BSP0000030</t>
  </si>
  <si>
    <t>φ4.8*45</t>
  </si>
  <si>
    <t>SHT0017839</t>
  </si>
  <si>
    <t>黑色限位套</t>
  </si>
  <si>
    <t>16*14</t>
  </si>
  <si>
    <t>BPC0010026</t>
  </si>
  <si>
    <t>O形圈φ16*φ1.8</t>
  </si>
  <si>
    <t>BPC0010028</t>
  </si>
  <si>
    <t>活塞密封圈（MYA-7）</t>
  </si>
  <si>
    <t>φ7*φ10*2.1</t>
  </si>
  <si>
    <t>BPC0010078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</si>
  <si>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</si>
  <si>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</si>
  <si>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</si>
  <si>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</si>
  <si>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</si>
  <si>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</si>
  <si>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</si>
  <si>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</si>
  <si>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</si>
  <si>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BPC0010083</t>
  </si>
  <si>
    <t>BPC0010084</t>
  </si>
  <si>
    <t>行程补偿气缸缸体</t>
  </si>
  <si>
    <t>BPC0010087</t>
  </si>
  <si>
    <t>气缸活塞</t>
  </si>
  <si>
    <t>φ9.6*6</t>
  </si>
  <si>
    <t>BPC0010137</t>
  </si>
  <si>
    <t>O形圈φ7.8*φ1.6</t>
  </si>
  <si>
    <t>BPC0010139</t>
  </si>
  <si>
    <t>阀体旋拧端盖</t>
  </si>
  <si>
    <t>BPC0010140</t>
  </si>
  <si>
    <t>气缸旋拧端盖</t>
  </si>
  <si>
    <t>BPC0010141</t>
  </si>
  <si>
    <t>堵盖</t>
  </si>
  <si>
    <t>BPC0010142</t>
  </si>
  <si>
    <t>活塞杆防尘密封圈</t>
  </si>
  <si>
    <t>8*4*4.4*3</t>
  </si>
  <si>
    <t>BFA0010038</t>
  </si>
  <si>
    <t>内梅花盘头带介自攻螺钉</t>
  </si>
  <si>
    <t>换挡扶手</t>
  </si>
  <si>
    <t>SHT0012399</t>
  </si>
  <si>
    <t>上盖板含嵌件</t>
  </si>
  <si>
    <t>SHT0012400</t>
  </si>
  <si>
    <t>发泡包覆总成</t>
  </si>
  <si>
    <t>SHT0014586</t>
  </si>
  <si>
    <t>消音垫C</t>
  </si>
  <si>
    <t>TAT0010066</t>
  </si>
  <si>
    <t>肘枕总成包装箱</t>
  </si>
  <si>
    <t>TAT0010067</t>
  </si>
  <si>
    <t>气泡袋</t>
  </si>
  <si>
    <t>TAT0010082</t>
  </si>
  <si>
    <t>肘枕总成包装箱内衬</t>
  </si>
  <si>
    <t>TAT0010083</t>
  </si>
  <si>
    <t>肘枕总成包装箱纸板</t>
  </si>
  <si>
    <t>TMA0000185</t>
  </si>
  <si>
    <t>济南轻卡条形码</t>
  </si>
  <si>
    <t>BAS0010027</t>
  </si>
  <si>
    <t>深沟球轴承6207</t>
  </si>
  <si>
    <t>BAS0010028</t>
  </si>
  <si>
    <t>阻尼O型圈</t>
  </si>
  <si>
    <t>φ59.95*3.53</t>
  </si>
  <si>
    <t>BFA0000018</t>
  </si>
  <si>
    <t>内六角圆柱头螺钉</t>
  </si>
  <si>
    <t>M8*16</t>
  </si>
  <si>
    <t>BFA0010079</t>
  </si>
  <si>
    <t>M8*12</t>
  </si>
  <si>
    <t>BSP0010033</t>
  </si>
  <si>
    <t>压簧</t>
  </si>
  <si>
    <t>BTM0010001</t>
  </si>
  <si>
    <t>键C 6*6*20</t>
  </si>
  <si>
    <t>SHT0012409</t>
  </si>
  <si>
    <t>扶手安装支架焊接总成</t>
  </si>
  <si>
    <t>SHT0012418</t>
  </si>
  <si>
    <t>外棘轮</t>
  </si>
  <si>
    <t>SHT0012419</t>
  </si>
  <si>
    <t>棘爪座</t>
  </si>
  <si>
    <t>SHT0012420</t>
  </si>
  <si>
    <t>棘爪</t>
  </si>
  <si>
    <t>SHT0012421</t>
  </si>
  <si>
    <t>SHT0012422</t>
  </si>
  <si>
    <t>不锈钢球Sφ5</t>
  </si>
  <si>
    <t>SHT0015921</t>
  </si>
  <si>
    <t>线束固定支架</t>
  </si>
  <si>
    <t>TAT0000093</t>
  </si>
  <si>
    <t>工业润滑脂</t>
  </si>
  <si>
    <t>EM-30L  品牌Molykote</t>
  </si>
  <si>
    <t>TAT0010065</t>
  </si>
  <si>
    <t>扶手底支架安装总成包装箱</t>
  </si>
  <si>
    <t>TAT0010081</t>
  </si>
  <si>
    <t>扶手底支架包装箱内衬</t>
  </si>
  <si>
    <t>TAT0010092</t>
  </si>
  <si>
    <t>扶手底支架包装箱侧内衬</t>
  </si>
  <si>
    <t>TAT0010104</t>
  </si>
  <si>
    <t>锂基润滑脂</t>
  </si>
  <si>
    <t>TAT0010105</t>
  </si>
  <si>
    <t>乐泰263螺纹防松胶</t>
  </si>
  <si>
    <t>SHT0002189</t>
  </si>
  <si>
    <t>H4气囊下盖</t>
  </si>
  <si>
    <t>SHT0013068</t>
  </si>
  <si>
    <t>BFA0000284</t>
  </si>
  <si>
    <t>自攻钉2</t>
  </si>
  <si>
    <t>M2.6*10</t>
  </si>
  <si>
    <t>BFA0000757</t>
  </si>
  <si>
    <t>销轴</t>
  </si>
  <si>
    <t>BSP0000103</t>
  </si>
  <si>
    <t>可回位机构弹簧1</t>
  </si>
  <si>
    <t>Φ1.6*1.9</t>
  </si>
  <si>
    <t>BSP0000105</t>
  </si>
  <si>
    <t>内部棘爪回位簧</t>
  </si>
  <si>
    <t>Φ0.5*Φ3.5*11*1.5</t>
  </si>
  <si>
    <t>BSP0010057</t>
  </si>
  <si>
    <t>外部棘爪回位弹簧</t>
  </si>
  <si>
    <t>SHT0002226</t>
  </si>
  <si>
    <t>弹簧固定座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</si>
  <si>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</si>
  <si>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</si>
  <si>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</si>
  <si>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</si>
  <si>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</si>
  <si>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</si>
  <si>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</si>
  <si>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</si>
  <si>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</si>
  <si>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</si>
  <si>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SHT0002243</t>
  </si>
  <si>
    <t>手柄支撑垫圈</t>
  </si>
  <si>
    <t>SHT0010363</t>
  </si>
  <si>
    <t>升降可回位机构卡轮</t>
  </si>
  <si>
    <t>H6  12档位</t>
  </si>
  <si>
    <t>SHT0012891</t>
  </si>
  <si>
    <t>升降调节手柄</t>
  </si>
  <si>
    <t>注塑件</t>
  </si>
  <si>
    <t>SHT0012892</t>
  </si>
  <si>
    <t>主驾升降调节手柄底座</t>
  </si>
  <si>
    <t>SHT0013185</t>
  </si>
  <si>
    <t>升降调节拉线总成</t>
  </si>
  <si>
    <t>拉线</t>
  </si>
  <si>
    <t>SHT0013329</t>
  </si>
  <si>
    <t>145囊皮</t>
  </si>
  <si>
    <t>BCL0010015</t>
  </si>
  <si>
    <t>卡口扎带</t>
  </si>
  <si>
    <t>BFA0000391</t>
  </si>
  <si>
    <t>φ6镀黑锌</t>
  </si>
  <si>
    <t>Φ4-Φ6</t>
  </si>
  <si>
    <t>BPC0010185</t>
  </si>
  <si>
    <t>4-6直通铜接头</t>
  </si>
  <si>
    <t>HPB59-1</t>
  </si>
  <si>
    <t>BPC0010212</t>
  </si>
  <si>
    <t>进气接头</t>
  </si>
  <si>
    <t>BPC0010226</t>
  </si>
  <si>
    <t>尼龙Φ6*4*200mm</t>
  </si>
  <si>
    <t>SHT0017689</t>
  </si>
  <si>
    <t>红色限位套</t>
  </si>
  <si>
    <t>16*18</t>
  </si>
  <si>
    <t>BPC0010258</t>
  </si>
  <si>
    <t>三联腰托气阀总成Ⅰ</t>
  </si>
  <si>
    <t>SHT0010683</t>
  </si>
  <si>
    <t>腰托调节开关面板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</si>
  <si>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</si>
  <si>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</si>
  <si>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</si>
  <si>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</si>
  <si>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</si>
  <si>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</si>
  <si>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BFA0010109</t>
  </si>
  <si>
    <t>K2.2*10</t>
  </si>
  <si>
    <t>BPC0010205</t>
  </si>
  <si>
    <t>气嘴接头</t>
  </si>
  <si>
    <t>BPC0010208</t>
  </si>
  <si>
    <t>连接件</t>
  </si>
  <si>
    <t>BPC0010255</t>
  </si>
  <si>
    <t>单联腰托气阀组件A</t>
  </si>
  <si>
    <t>BPC0010295</t>
  </si>
  <si>
    <t>腰托阀消音器</t>
  </si>
  <si>
    <t>BPC0010317</t>
  </si>
  <si>
    <t>O型密封圈</t>
  </si>
  <si>
    <t>φ6.5*φ1.9</t>
  </si>
  <si>
    <t>BPC0010200</t>
  </si>
  <si>
    <t>腰托阀体</t>
  </si>
  <si>
    <t>BPC0010201</t>
  </si>
  <si>
    <t>腰托阀杆</t>
  </si>
  <si>
    <t>BPC0010202</t>
  </si>
  <si>
    <t>BPC0010204</t>
  </si>
  <si>
    <t>6mm直角接头</t>
  </si>
  <si>
    <t>BPC0010206</t>
  </si>
  <si>
    <t>溢流杆</t>
  </si>
  <si>
    <t>BPC0010207</t>
  </si>
  <si>
    <t>溢流端盖</t>
  </si>
  <si>
    <t>BPC0010210</t>
  </si>
  <si>
    <t>BPC0010224</t>
  </si>
  <si>
    <t>溢流密封圈</t>
  </si>
  <si>
    <t>BSP0010037</t>
  </si>
  <si>
    <t>复位弹簧</t>
  </si>
  <si>
    <t>0.5*4*18</t>
  </si>
  <si>
    <t>BSP0010038</t>
  </si>
  <si>
    <t>溢流弹簧</t>
  </si>
  <si>
    <t>0.4*4*15</t>
  </si>
  <si>
    <t>SHT0001745</t>
  </si>
  <si>
    <t>弹簧片</t>
  </si>
  <si>
    <t>SHT0010518</t>
  </si>
  <si>
    <t>变阻尼拉线总成</t>
  </si>
  <si>
    <t>SHT0011966</t>
  </si>
  <si>
    <t>阻尼器调节手柄</t>
  </si>
  <si>
    <t>SHT0012189</t>
  </si>
  <si>
    <t>阻尼调节底座</t>
  </si>
  <si>
    <t>45*75*45</t>
  </si>
  <si>
    <t>SHT0012190</t>
  </si>
  <si>
    <t>阻尼调节旋转块</t>
  </si>
  <si>
    <t>34*50*40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</si>
  <si>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</si>
  <si>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</si>
  <si>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</si>
  <si>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</si>
  <si>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</si>
  <si>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</si>
  <si>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</si>
  <si>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</si>
  <si>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</si>
  <si>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</si>
  <si>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BPC0010278</t>
  </si>
  <si>
    <t>SHT0015933</t>
  </si>
  <si>
    <t>155囊皮</t>
  </si>
  <si>
    <t>BPC0010065</t>
  </si>
  <si>
    <t>按钮外壳</t>
  </si>
  <si>
    <t>BPC0010068</t>
  </si>
  <si>
    <t>BPC0010248</t>
  </si>
  <si>
    <t>Φ10mm热缩管</t>
  </si>
  <si>
    <t>BEC0010030</t>
  </si>
  <si>
    <t>ECU下壳体</t>
  </si>
  <si>
    <t>BEC0010118</t>
  </si>
  <si>
    <t>4.7K/1%/0603-RES</t>
  </si>
  <si>
    <t>BEC0010133</t>
  </si>
  <si>
    <t>STM8AF5268TCY/LQFP48</t>
  </si>
  <si>
    <t>BEC0010134</t>
  </si>
  <si>
    <t>16V/1μF/0603</t>
  </si>
  <si>
    <t>转包费</t>
  </si>
  <si>
    <t>合计</t>
  </si>
  <si>
    <t>BFA0010067</t>
  </si>
  <si>
    <t>接头铝套</t>
  </si>
  <si>
    <t>银白色</t>
  </si>
  <si>
    <t>BPC0000060</t>
  </si>
  <si>
    <t>升降两孔气阀</t>
  </si>
  <si>
    <t>进口</t>
  </si>
  <si>
    <t>SHT0002195</t>
  </si>
  <si>
    <t>M4气阀手柄</t>
  </si>
  <si>
    <t>灰色</t>
  </si>
  <si>
    <t>SHT0010679</t>
  </si>
  <si>
    <t>H3二孔阀底座</t>
  </si>
  <si>
    <t>BSP0010054</t>
  </si>
  <si>
    <t>调高手柄压簧</t>
  </si>
  <si>
    <t>SHT0010349</t>
  </si>
  <si>
    <t>主驾驶座椅高度调节手柄</t>
  </si>
  <si>
    <t>SHT0010362</t>
  </si>
  <si>
    <t>升降可回位机构底座</t>
  </si>
  <si>
    <t>SHT0011461</t>
  </si>
  <si>
    <t>可回位升降调节机构销轴</t>
  </si>
  <si>
    <t>SHT0011475</t>
  </si>
  <si>
    <t>SHT0014405</t>
  </si>
  <si>
    <t>弹簧座</t>
  </si>
  <si>
    <t>SHT0014406</t>
  </si>
  <si>
    <t>弹簧压盖</t>
  </si>
  <si>
    <t>SHT0014407</t>
  </si>
  <si>
    <t>柱销压块</t>
  </si>
  <si>
    <t>SHT0016428</t>
  </si>
  <si>
    <t>滚柱芯轴</t>
  </si>
  <si>
    <t>BPC0000070</t>
  </si>
  <si>
    <t>尼龙Φ6*4*150mm</t>
  </si>
  <si>
    <t>SHT0016263</t>
  </si>
  <si>
    <t>3.1C调高手柄注塑件</t>
  </si>
  <si>
    <t>黑色 白色丝印</t>
  </si>
  <si>
    <t>BPC0000055</t>
  </si>
  <si>
    <t>6-6快插接头</t>
  </si>
  <si>
    <t>BPC0010334</t>
  </si>
  <si>
    <t>座椅气阀（国产）</t>
  </si>
  <si>
    <t>SHT0012025</t>
  </si>
  <si>
    <t>调节摆轮滚轮</t>
  </si>
  <si>
    <t>SHT0012026</t>
  </si>
  <si>
    <t>升级气阀固定板</t>
  </si>
  <si>
    <t>1.0平台</t>
  </si>
  <si>
    <t>SHT0012027</t>
  </si>
  <si>
    <t>调节摆轮</t>
  </si>
  <si>
    <t>BPC0010138</t>
  </si>
  <si>
    <t>PAΦ6*4*450mm</t>
  </si>
  <si>
    <t>SHT0010344</t>
  </si>
  <si>
    <t>变阻尼调节拉线</t>
  </si>
  <si>
    <t>SHT0010663</t>
  </si>
  <si>
    <t>SHT0010664</t>
  </si>
  <si>
    <t>SHT0010665</t>
  </si>
  <si>
    <t>阻尼调节手柄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</si>
  <si>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</si>
  <si>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</si>
  <si>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</si>
  <si>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</si>
  <si>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</si>
  <si>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</si>
  <si>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SHT0011510</t>
  </si>
  <si>
    <t>副驾驶座椅高度调节手柄</t>
  </si>
  <si>
    <t>BPC0000073</t>
  </si>
  <si>
    <t>尼龙Φ6*4*550mm</t>
  </si>
  <si>
    <t>SHT0002239</t>
  </si>
  <si>
    <t>540*360*250</t>
  </si>
  <si>
    <t>SHT0002234</t>
  </si>
  <si>
    <t>升级气动升降手柄</t>
  </si>
  <si>
    <t>SHT0002235</t>
  </si>
  <si>
    <t>升级气阀固定座</t>
  </si>
  <si>
    <t>BPC0010199</t>
  </si>
  <si>
    <t>两联腰托气阀总成Ⅰ</t>
  </si>
  <si>
    <t>SHT0011464</t>
  </si>
  <si>
    <t>腰托开关按钮堵盖</t>
  </si>
  <si>
    <t>SHT0002193</t>
  </si>
  <si>
    <t>H3A气阀手柄</t>
  </si>
  <si>
    <t>SHT0001741</t>
  </si>
  <si>
    <t>底座</t>
  </si>
  <si>
    <t>SHT0001742</t>
  </si>
  <si>
    <t>旋转块</t>
  </si>
  <si>
    <t>SHT0011047</t>
  </si>
  <si>
    <t>BPC0000010</t>
  </si>
  <si>
    <t>速降气阀</t>
  </si>
  <si>
    <t>BPC0000011</t>
  </si>
  <si>
    <t>四孔进口气阀</t>
  </si>
  <si>
    <t>BPC0000012</t>
  </si>
  <si>
    <t>三通4-4-4</t>
  </si>
  <si>
    <t>BPC0000013</t>
  </si>
  <si>
    <t>紧固箍4</t>
  </si>
  <si>
    <t>BPC0000014</t>
  </si>
  <si>
    <t>两通4-6</t>
  </si>
  <si>
    <t>BPC0000015</t>
  </si>
  <si>
    <t>透明气管</t>
  </si>
  <si>
    <t>PUΦ4*2.5</t>
  </si>
  <si>
    <t>BPC0000016</t>
  </si>
  <si>
    <t>红色气管</t>
  </si>
  <si>
    <t>BPC0000017</t>
  </si>
  <si>
    <t>蓝色气管</t>
  </si>
  <si>
    <t>BPC0000018</t>
  </si>
  <si>
    <t>SHT0010537</t>
  </si>
  <si>
    <t>编号变更(新状态)</t>
  </si>
  <si>
    <t>SHT0010942</t>
  </si>
  <si>
    <t>黑色H4</t>
  </si>
  <si>
    <t>BPC0010213</t>
  </si>
  <si>
    <t>铜接头6-4-4</t>
  </si>
  <si>
    <t>SHT0016360</t>
  </si>
  <si>
    <t>按压帽K</t>
  </si>
  <si>
    <t>SHT0016361</t>
  </si>
  <si>
    <t>按压帽L</t>
  </si>
  <si>
    <t>SLT0010566</t>
  </si>
  <si>
    <t>SLT0010604</t>
  </si>
  <si>
    <t>装饰盖</t>
  </si>
  <si>
    <t>BSP0010056</t>
  </si>
  <si>
    <t>防护弹簧</t>
  </si>
  <si>
    <t>150mm长</t>
  </si>
  <si>
    <t>BPC0010321</t>
  </si>
  <si>
    <t>BPC0010328</t>
  </si>
  <si>
    <t>VDC气阀总成</t>
  </si>
  <si>
    <t>BPC0010338</t>
  </si>
  <si>
    <t>腰托调节按钮帽</t>
  </si>
  <si>
    <t>BPC0010339</t>
  </si>
  <si>
    <t>侧翼调节按钮帽</t>
  </si>
  <si>
    <t>SLT0012024</t>
  </si>
  <si>
    <t>腰托开关面板</t>
  </si>
  <si>
    <t>TAT0010055</t>
  </si>
  <si>
    <t>6*8塑料自封袋</t>
  </si>
  <si>
    <t>材料PE厚度12丝</t>
  </si>
  <si>
    <t>TAT0010197</t>
  </si>
  <si>
    <t>标签纸</t>
  </si>
  <si>
    <t>100mm×60mm</t>
  </si>
  <si>
    <t>TAT0010198</t>
  </si>
  <si>
    <t>混合基碳带</t>
  </si>
  <si>
    <t>110mm宽</t>
  </si>
  <si>
    <t>TAT0010200</t>
  </si>
  <si>
    <t>自封袋</t>
  </si>
  <si>
    <t>220mm×150mm</t>
  </si>
  <si>
    <t>SHT0016037</t>
  </si>
  <si>
    <t>SHT0016038</t>
  </si>
  <si>
    <t>SHT0016039</t>
  </si>
  <si>
    <t>SHT0016040</t>
  </si>
  <si>
    <t>SHT0016042</t>
  </si>
  <si>
    <t>SHT0016036</t>
  </si>
  <si>
    <t>SHT0015247</t>
  </si>
  <si>
    <t>SHT0016041</t>
  </si>
  <si>
    <t>BCL0010026</t>
  </si>
  <si>
    <t>电工胶带</t>
  </si>
  <si>
    <t>SHT0011628</t>
  </si>
  <si>
    <t>阻尼调节气缸总成</t>
  </si>
  <si>
    <t>SHT0014511</t>
  </si>
  <si>
    <t>H6阻尼器金属轴套</t>
  </si>
  <si>
    <t>SHT0016243</t>
  </si>
  <si>
    <t>可调阻尼器总成</t>
  </si>
  <si>
    <t>BFA0010083</t>
  </si>
  <si>
    <t>自适应气缸固定螺丝</t>
  </si>
  <si>
    <t>φ6*18</t>
  </si>
  <si>
    <t>BPC0010035</t>
  </si>
  <si>
    <t>气缸支架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</si>
  <si>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</si>
  <si>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</si>
  <si>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</si>
  <si>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</si>
  <si>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</si>
  <si>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</si>
  <si>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</si>
  <si>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</si>
  <si>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</si>
  <si>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</t>
  </si>
  <si>
    <t>BPC0010041</t>
  </si>
  <si>
    <t>挡片</t>
  </si>
  <si>
    <t>BPC0010333</t>
  </si>
  <si>
    <t>自适应气缸节流头</t>
  </si>
  <si>
    <t>BSP0010046</t>
  </si>
  <si>
    <t>自适应复位弹簧</t>
  </si>
  <si>
    <t>BPC0010238</t>
  </si>
  <si>
    <t>自适应</t>
  </si>
  <si>
    <t>BPC0010305</t>
  </si>
  <si>
    <t>Y型4mm三通快插接头</t>
  </si>
  <si>
    <t>BPC0010312</t>
  </si>
  <si>
    <t>节流头</t>
  </si>
  <si>
    <t>φ2.6*10</t>
  </si>
  <si>
    <t>BPC0010169</t>
  </si>
  <si>
    <t>阀体外壳（四孔）</t>
  </si>
  <si>
    <t>BPC0010304</t>
  </si>
  <si>
    <t>阪上涂层</t>
  </si>
  <si>
    <t>BPC0010310</t>
  </si>
  <si>
    <t>快插直接头</t>
  </si>
  <si>
    <t>BPC0010311</t>
  </si>
  <si>
    <t>储气罐（直径30mm）</t>
  </si>
  <si>
    <t>BCL0010021</t>
  </si>
  <si>
    <t>黑色布基胶带</t>
  </si>
  <si>
    <t>BPC0010300</t>
  </si>
  <si>
    <t>开关固定座</t>
  </si>
  <si>
    <t>BPC0010302</t>
  </si>
  <si>
    <t>转盘解锁气阀分总成</t>
  </si>
  <si>
    <t>SHT0015245</t>
  </si>
  <si>
    <t>旋转调节底座</t>
  </si>
  <si>
    <t>SHT0015246</t>
  </si>
  <si>
    <t>旋转调节旋转块</t>
  </si>
  <si>
    <t>SHT0016095</t>
  </si>
  <si>
    <t>转盘调节手柄</t>
  </si>
  <si>
    <t>BAS0010032</t>
  </si>
  <si>
    <t>转盘解锁挡圈</t>
  </si>
  <si>
    <t>φ9*1.2</t>
  </si>
  <si>
    <t>BPC0010303</t>
  </si>
  <si>
    <t>转盘解锁气阀阀芯小总成</t>
  </si>
  <si>
    <t>BSP0010055</t>
  </si>
  <si>
    <t>转盘解锁气阀压簧</t>
  </si>
  <si>
    <t>BPC0010276</t>
  </si>
  <si>
    <t>BPC0010277</t>
  </si>
  <si>
    <t>快插直角接头</t>
  </si>
  <si>
    <t>BPC0010323</t>
  </si>
  <si>
    <t>BPC0010322</t>
  </si>
  <si>
    <t>轻卡悬浮阀体</t>
  </si>
  <si>
    <t>BPC0010342</t>
  </si>
  <si>
    <t>O型圈</t>
  </si>
  <si>
    <t>4.5*1.8 HNBR</t>
  </si>
  <si>
    <t>SHT0010660</t>
  </si>
  <si>
    <t>驾驶员座椅高度调节手柄</t>
  </si>
  <si>
    <t>SHT0016964</t>
  </si>
  <si>
    <t>副驾驶高度调节手柄</t>
  </si>
  <si>
    <t>黑色手柄，白色丝印</t>
  </si>
  <si>
    <t>BFA0010157</t>
  </si>
  <si>
    <t>螺母</t>
  </si>
  <si>
    <t>GB/T 6172 M5</t>
  </si>
  <si>
    <t>SLT0012257</t>
  </si>
  <si>
    <t>轻卡气阀固定支架</t>
  </si>
  <si>
    <t>SLT0012258</t>
  </si>
  <si>
    <t>轻卡气阀驱动支架</t>
  </si>
  <si>
    <t>SLT0012259</t>
  </si>
  <si>
    <t>轻卡阀杆固定轴</t>
  </si>
  <si>
    <t>SLT0012260</t>
  </si>
  <si>
    <t>轻卡阀体固定轴</t>
  </si>
  <si>
    <t>SLT0012309</t>
  </si>
  <si>
    <t>BPC0010345</t>
  </si>
  <si>
    <t>黑色螺旋弹簧气管</t>
  </si>
  <si>
    <t>φ4</t>
  </si>
  <si>
    <t>SLT0012310</t>
  </si>
  <si>
    <t>无腰托</t>
  </si>
  <si>
    <t>SHT0017518</t>
  </si>
  <si>
    <t>重汽3.0</t>
  </si>
  <si>
    <t>SHT0012897</t>
  </si>
  <si>
    <t>副驾升降调节手柄</t>
  </si>
  <si>
    <t>SHT0012898</t>
  </si>
  <si>
    <t>副驾升降调节手柄底座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</si>
  <si>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</si>
  <si>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</si>
  <si>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</si>
  <si>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</si>
  <si>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</si>
  <si>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</si>
  <si>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</si>
  <si>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</si>
  <si>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SHT0017669</t>
  </si>
  <si>
    <t>装管螺母接头总成</t>
  </si>
  <si>
    <t>SHT0017419</t>
  </si>
  <si>
    <t>J6P出口车</t>
  </si>
  <si>
    <t>BSP0010036</t>
  </si>
  <si>
    <t>外部棘爪回位簧</t>
  </si>
  <si>
    <t>弹簧</t>
  </si>
  <si>
    <t>SHT0002282</t>
  </si>
  <si>
    <t>X3000浅灰色</t>
  </si>
  <si>
    <t>SHT0012139</t>
  </si>
  <si>
    <t>80×55×50</t>
  </si>
  <si>
    <t>SHT0013748</t>
  </si>
  <si>
    <t>SHT0013747</t>
  </si>
  <si>
    <t>SHT0011965</t>
  </si>
  <si>
    <t>SHT0013746</t>
  </si>
  <si>
    <t>SHT0014543</t>
  </si>
  <si>
    <t>SHT0014600</t>
  </si>
  <si>
    <t>升降气阀手柄（黑色）</t>
  </si>
  <si>
    <t>SHT0001743</t>
  </si>
  <si>
    <t>SHT0016984</t>
  </si>
  <si>
    <t>3.1C调高手柄</t>
  </si>
  <si>
    <t>灰白色 黑色丝印</t>
  </si>
  <si>
    <t>BPC0010285</t>
  </si>
  <si>
    <t>BPC0010264</t>
  </si>
  <si>
    <t>内径φ3×线径1</t>
  </si>
  <si>
    <t>BFA0000758</t>
  </si>
  <si>
    <t>华丝尖尾自攻钉</t>
  </si>
  <si>
    <t>M2.3*8-6</t>
  </si>
  <si>
    <t>SHT0002224</t>
  </si>
  <si>
    <t>变阻尼手柄</t>
  </si>
  <si>
    <t>可回位机构手柄</t>
  </si>
  <si>
    <t>SHT0001744</t>
  </si>
  <si>
    <t>SHT0002225</t>
  </si>
  <si>
    <t>调节机构底座</t>
  </si>
  <si>
    <t>手柄固定座</t>
  </si>
  <si>
    <t>BSP0000104</t>
  </si>
  <si>
    <t>Φ0.8*Φ4.2*16*1.5</t>
  </si>
  <si>
    <t>SHT0002227</t>
  </si>
  <si>
    <t>卡接齿轮 (卡轮)</t>
  </si>
  <si>
    <t>SHT0002228</t>
  </si>
  <si>
    <t>拉线限位盖板(护盖)</t>
  </si>
  <si>
    <t>SHT0000452</t>
  </si>
  <si>
    <t>H4 老状态</t>
  </si>
  <si>
    <t>BPC0000066</t>
  </si>
  <si>
    <t>三通接头（白）</t>
  </si>
  <si>
    <t>38081</t>
  </si>
  <si>
    <t>SHT0000455</t>
  </si>
  <si>
    <t>SHT0000454</t>
  </si>
  <si>
    <t>气动升降手柄</t>
  </si>
  <si>
    <t>H4A-6806006</t>
  </si>
  <si>
    <t>SHT0011347</t>
  </si>
  <si>
    <t>水平减震调节拉线</t>
  </si>
  <si>
    <t>SHT0011473</t>
  </si>
  <si>
    <t>水平减震调节底座</t>
  </si>
  <si>
    <t>SHT0012900</t>
  </si>
  <si>
    <t>副驾阻尼调节手柄</t>
  </si>
  <si>
    <t>SHT0012901</t>
  </si>
  <si>
    <t>副驾阻尼调节底座</t>
  </si>
  <si>
    <t>BPC0000032</t>
  </si>
  <si>
    <t>SHT0013104</t>
  </si>
  <si>
    <t>气弹簧解锁拉线总成</t>
  </si>
  <si>
    <t>分总成</t>
  </si>
  <si>
    <t>SHT0013187</t>
  </si>
  <si>
    <t>气弹簧升降调节手柄</t>
  </si>
  <si>
    <t>BCL0010016</t>
  </si>
  <si>
    <t>布基胶带</t>
  </si>
  <si>
    <t>BPC0010088</t>
  </si>
  <si>
    <t>SHT0010967</t>
  </si>
  <si>
    <t>气管防护短弹簧</t>
  </si>
  <si>
    <t>BPC0010336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</si>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</sst>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8" formatCode="[DBNum2][$-804]General"/>
    <numFmt numFmtId="179" formatCode="##,###,##0.0########"/>
    <numFmt numFmtId="180" formatCode="#,###,###,##0.00###"/>
    <numFmt numFmtId="181" formatCode="##,##0.00###"/>
    <numFmt numFmtId="182" formatCode="_ * #,##0.0000_ ;_ * \-#,##0.0000_ ;_ * &quot;-&quot;????_ ;_ @_ "/>
    <numFmt numFmtId="183" formatCode="_ * #,##0.0000_ ;_ * \-#,##0.0000_ ;_ * &quot;-&quot;??.00_ ;_ @_ "/>
    <numFmt numFmtId="186" formatCode="_ * #,##0.0000_ ;_ * \-#,##0.0000_ ;_ * &quot;-&quot;??_ ;_ @_ "/>
  </numFmts>
  <fonts count="21">
    <font>
      <sz val="11"/>
      <color theme="1"/>
      <name val="宋体"/>
      <charset val="134"/>
      <scheme val="minor"/>
    </font>
    <font>
      <sz val="10"/>
      <color indexed="0"/>
      <name val="Arial"/>
      <family val="2"/>
    </font>
    <font>
      <sz val="8.25"/>
      <color indexed="0"/>
      <name val="Microsoft Sans Serif"/>
      <family val="2"/>
    </font>
    <font>
      <sz val="8.25"/>
      <color indexed="4"/>
      <name val="Microsoft Sans Serif"/>
      <family val="2"/>
    </font>
    <font>
      <sz val="11"/>
      <name val="宋体"/>
      <family val="3"/>
      <charset val="134"/>
      <scheme val="minor"/>
    </font>
    <font>
      <sz val="8.25"/>
      <name val="宋体"/>
      <family val="3"/>
      <charset val="134"/>
    </font>
    <font>
      <sz val="8.25"/>
      <name val="Microsoft Sans Serif"/>
      <family val="2"/>
    </font>
    <font>
      <sz val="8.25"/>
      <color rgb="FFFF0000"/>
      <name val="Microsoft Sans Serif"/>
      <family val="2"/>
    </font>
    <font>
      <sz val="12"/>
      <name val="宋体"/>
      <family val="3"/>
      <charset val="134"/>
    </font>
    <font>
      <sz val="8.5"/>
      <color rgb="FF0000FF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rgb="FF800080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178" fontId="19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9" fontId="2" fillId="2" borderId="2" xfId="0" applyNumberFormat="1" applyFont="1" applyFill="1" applyBorder="1" applyAlignment="1">
      <alignment horizontal="right" vertical="center"/>
    </xf>
    <xf numFmtId="180" fontId="2" fillId="2" borderId="2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181" fontId="2" fillId="2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79" fontId="2" fillId="4" borderId="2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/>
    <xf numFmtId="14" fontId="2" fillId="3" borderId="2" xfId="0" applyNumberFormat="1" applyFont="1" applyFill="1" applyBorder="1" applyAlignment="1">
      <alignment horizontal="right" vertical="center"/>
    </xf>
    <xf numFmtId="180" fontId="2" fillId="4" borderId="2" xfId="0" applyNumberFormat="1" applyFont="1" applyFill="1" applyBorder="1" applyAlignment="1">
      <alignment horizontal="right" vertical="center"/>
    </xf>
    <xf numFmtId="181" fontId="2" fillId="4" borderId="2" xfId="0" applyNumberFormat="1" applyFont="1" applyFill="1" applyBorder="1" applyAlignment="1">
      <alignment horizontal="right"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>
      <alignment horizontal="right" vertical="center"/>
    </xf>
    <xf numFmtId="179" fontId="6" fillId="2" borderId="2" xfId="0" applyNumberFormat="1" applyFont="1" applyFill="1" applyBorder="1" applyAlignment="1">
      <alignment horizontal="right" vertical="center"/>
    </xf>
    <xf numFmtId="179" fontId="6" fillId="4" borderId="2" xfId="0" applyNumberFormat="1" applyFont="1" applyFill="1" applyBorder="1" applyAlignment="1">
      <alignment horizontal="right" vertical="center"/>
    </xf>
    <xf numFmtId="181" fontId="6" fillId="2" borderId="2" xfId="0" applyNumberFormat="1" applyFont="1" applyFill="1" applyBorder="1" applyAlignment="1">
      <alignment horizontal="right" vertical="center"/>
    </xf>
    <xf numFmtId="180" fontId="7" fillId="2" borderId="2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43" fontId="0" fillId="2" borderId="0" xfId="0" applyNumberFormat="1" applyFill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182" fontId="11" fillId="0" borderId="0" xfId="0" applyNumberFormat="1" applyFont="1" applyFill="1" applyBorder="1" applyAlignment="1"/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82" fontId="14" fillId="0" borderId="4" xfId="0" applyNumberFormat="1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/>
    </xf>
    <xf numFmtId="0" fontId="16" fillId="0" borderId="6" xfId="1" applyNumberFormat="1" applyFont="1" applyFill="1" applyBorder="1" applyAlignment="1" applyProtection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82" fontId="15" fillId="0" borderId="6" xfId="2" applyNumberFormat="1" applyFont="1" applyFill="1" applyBorder="1" applyAlignment="1">
      <alignment horizontal="center" vertical="center"/>
    </xf>
    <xf numFmtId="0" fontId="18" fillId="0" borderId="6" xfId="1" applyNumberFormat="1" applyFill="1" applyBorder="1" applyAlignment="1" applyProtection="1">
      <alignment horizontal="center" vertical="center"/>
    </xf>
    <xf numFmtId="183" fontId="14" fillId="0" borderId="4" xfId="0" applyNumberFormat="1" applyFont="1" applyFill="1" applyBorder="1" applyAlignment="1">
      <alignment horizontal="center" vertical="center" wrapText="1"/>
    </xf>
    <xf numFmtId="183" fontId="15" fillId="0" borderId="6" xfId="2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82" fontId="13" fillId="0" borderId="0" xfId="0" applyNumberFormat="1" applyFont="1" applyFill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6" fillId="2" borderId="6" xfId="1" applyNumberFormat="1" applyFont="1" applyFill="1" applyBorder="1" applyAlignment="1" applyProtection="1">
      <alignment horizontal="center" vertical="center"/>
    </xf>
    <xf numFmtId="0" fontId="15" fillId="2" borderId="6" xfId="2" applyFont="1" applyFill="1" applyBorder="1" applyAlignment="1">
      <alignment horizontal="center" vertical="center"/>
    </xf>
    <xf numFmtId="182" fontId="15" fillId="2" borderId="6" xfId="2" applyNumberFormat="1" applyFont="1" applyFill="1" applyBorder="1" applyAlignment="1">
      <alignment horizontal="center" vertical="center"/>
    </xf>
    <xf numFmtId="183" fontId="15" fillId="2" borderId="6" xfId="2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/>
    <xf numFmtId="0" fontId="18" fillId="2" borderId="6" xfId="1" applyNumberFormat="1" applyFill="1" applyBorder="1" applyAlignment="1" applyProtection="1">
      <alignment horizontal="center" vertical="center"/>
    </xf>
    <xf numFmtId="43" fontId="11" fillId="2" borderId="0" xfId="0" applyNumberFormat="1" applyFont="1" applyFill="1" applyBorder="1" applyAlignment="1"/>
    <xf numFmtId="186" fontId="15" fillId="2" borderId="6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41" xfId="3"/>
    <cellStyle name="常规 58" xfId="2"/>
    <cellStyle name="超链接" xfId="1" builtinId="8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externalLink" Target="externalLinks/externalLink2.xml"/><Relationship Id="rId139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externalLink" Target="externalLinks/externalLink3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externalLink" Target="externalLinks/externalLink4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3433;&#38470;&#26222;&#20135;&#21697;&#25253;&#20215;202503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3433;&#38470;&#26222;&#20135;&#21697;&#25253;&#20215;20250306&#26356;&#26032;&#26368;&#32456;&#2925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6.&#38598;&#22242;&#20869;&#37096;&#23450;&#20215;&#20132;&#25509;&#36164;&#26009;/&#23433;&#36335;&#26222;&#26368;&#26032;&#23450;&#20215;2024/&#23433;&#36335;&#26222;&#23450;&#20215;&#26356;&#26032;202407/&#23433;&#36335;&#26222;&#20132;&#20184;&#21512;&#20316;&#24037;&#21378;&#20135;&#21697;&#23450;&#20215;&#34920;2024-6-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3433;&#38470;&#26222;&#20135;&#21697;&#25253;&#20215;20250311&#26356;&#26032;&#26368;&#32456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安路普产品报价"/>
      <sheetName val="安路普产品报价 （不考虑合格率）"/>
      <sheetName val="重点产品核算"/>
    </sheetNames>
    <sheetDataSet>
      <sheetData sheetId="0" refreshError="1"/>
      <sheetData sheetId="1" refreshError="1">
        <row r="2">
          <cell r="Y2" t="str">
            <v>实际费用占比</v>
          </cell>
          <cell r="AG2" t="str">
            <v>（料+工+费）*1.5+外*1.1+包装+运费+丝印</v>
          </cell>
        </row>
        <row r="3">
          <cell r="B3" t="str">
            <v>物料代码</v>
          </cell>
          <cell r="C3" t="str">
            <v>名称</v>
          </cell>
          <cell r="D3" t="str">
            <v>材质</v>
          </cell>
          <cell r="E3" t="str">
            <v>单件重量/㎏</v>
          </cell>
          <cell r="G3" t="str">
            <v>未税材料单价/kg</v>
          </cell>
          <cell r="H3" t="str">
            <v>合格率</v>
          </cell>
          <cell r="I3" t="str">
            <v>料费/件</v>
          </cell>
          <cell r="J3" t="str">
            <v>设备</v>
          </cell>
          <cell r="K3" t="str">
            <v>开模数/h</v>
          </cell>
          <cell r="L3" t="str">
            <v>周期s</v>
          </cell>
          <cell r="M3" t="str">
            <v>一模数量</v>
          </cell>
          <cell r="N3" t="str">
            <v>电功率</v>
          </cell>
          <cell r="O3" t="str">
            <v>电费单价</v>
          </cell>
          <cell r="P3" t="str">
            <v>工资/小时</v>
          </cell>
          <cell r="Q3" t="str">
            <v>工资/件</v>
          </cell>
          <cell r="R3" t="str">
            <v>外购件</v>
          </cell>
          <cell r="S3" t="str">
            <v>包装/件</v>
          </cell>
          <cell r="T3" t="str">
            <v>运费/件</v>
          </cell>
          <cell r="U3" t="str">
            <v>丝印</v>
          </cell>
          <cell r="V3" t="str">
            <v>财务给出内部结算指导价（未税）</v>
          </cell>
          <cell r="W3" t="str">
            <v>25年最新报价</v>
          </cell>
          <cell r="X3" t="str">
            <v>差异</v>
          </cell>
          <cell r="Y3" t="str">
            <v>运费</v>
          </cell>
          <cell r="Z3" t="str">
            <v>直接人工</v>
          </cell>
          <cell r="AA3" t="str">
            <v>电费</v>
          </cell>
          <cell r="AC3" t="str">
            <v>包装</v>
          </cell>
          <cell r="AD3" t="str">
            <v>丝印</v>
          </cell>
          <cell r="AE3" t="str">
            <v>材料附加值</v>
          </cell>
          <cell r="AF3" t="str">
            <v>24年发生数量</v>
          </cell>
          <cell r="AG3" t="str">
            <v>公式模拟（不考虑合格率）</v>
          </cell>
        </row>
        <row r="4">
          <cell r="E4" t="str">
            <v>净重</v>
          </cell>
          <cell r="F4" t="str">
            <v>毛重</v>
          </cell>
          <cell r="AG4" t="str">
            <v>单价</v>
          </cell>
        </row>
        <row r="5">
          <cell r="B5" t="str">
            <v>BPC0010061</v>
          </cell>
          <cell r="C5" t="str">
            <v>阀体外壳</v>
          </cell>
          <cell r="D5" t="str">
            <v>POM</v>
          </cell>
          <cell r="E5">
            <v>5.0000000000000001E-3</v>
          </cell>
          <cell r="F5">
            <v>5.4999999999999997E-3</v>
          </cell>
          <cell r="G5">
            <v>15.309699999999999</v>
          </cell>
          <cell r="H5">
            <v>0.9</v>
          </cell>
          <cell r="I5">
            <v>9.3559277777777797E-2</v>
          </cell>
          <cell r="J5" t="str">
            <v>HTF120/TJ</v>
          </cell>
          <cell r="K5">
            <v>55</v>
          </cell>
          <cell r="L5">
            <v>65.454545454545496</v>
          </cell>
          <cell r="M5">
            <v>1</v>
          </cell>
          <cell r="N5">
            <v>27.15</v>
          </cell>
          <cell r="O5">
            <v>0.76</v>
          </cell>
          <cell r="P5">
            <v>22.5</v>
          </cell>
          <cell r="Q5">
            <v>0.40909090909090901</v>
          </cell>
          <cell r="R5">
            <v>0</v>
          </cell>
          <cell r="S5">
            <v>2.8662E-2</v>
          </cell>
          <cell r="T5">
            <v>6.6666666666666693E-2</v>
          </cell>
          <cell r="U5">
            <v>0</v>
          </cell>
          <cell r="V5">
            <v>0.946614806228956</v>
          </cell>
          <cell r="W5">
            <v>0.99</v>
          </cell>
          <cell r="X5">
            <v>-4.3385193771044203E-2</v>
          </cell>
          <cell r="Y5">
            <v>7.0426393320687397E-2</v>
          </cell>
          <cell r="Z5">
            <v>0.432161959013309</v>
          </cell>
          <cell r="AA5">
            <v>0.18758181818181799</v>
          </cell>
          <cell r="AB5">
            <v>0.19816066360623599</v>
          </cell>
          <cell r="AC5">
            <v>3.0278419280363102E-2</v>
          </cell>
          <cell r="AD5">
            <v>0</v>
          </cell>
          <cell r="AE5">
            <v>0.90116436256634203</v>
          </cell>
          <cell r="AF5">
            <v>22900</v>
          </cell>
          <cell r="AG5">
            <v>1.1306766742424199</v>
          </cell>
        </row>
        <row r="6">
          <cell r="B6" t="str">
            <v>BPC0010062</v>
          </cell>
          <cell r="C6" t="str">
            <v>密封件支撑环</v>
          </cell>
          <cell r="D6" t="str">
            <v>POM</v>
          </cell>
          <cell r="E6">
            <v>1E-3</v>
          </cell>
          <cell r="F6">
            <v>1.08E-3</v>
          </cell>
          <cell r="G6">
            <v>15.309699999999999</v>
          </cell>
          <cell r="H6">
            <v>0.95</v>
          </cell>
          <cell r="I6">
            <v>1.74047115789474E-2</v>
          </cell>
          <cell r="J6" t="str">
            <v>HTF86/TJ</v>
          </cell>
          <cell r="K6">
            <v>65</v>
          </cell>
          <cell r="L6">
            <v>55.384615384615401</v>
          </cell>
          <cell r="M6">
            <v>4</v>
          </cell>
          <cell r="N6">
            <v>20.2</v>
          </cell>
          <cell r="O6">
            <v>0.76</v>
          </cell>
          <cell r="P6">
            <v>22.5</v>
          </cell>
          <cell r="Q6">
            <v>8.6538461538461495E-2</v>
          </cell>
          <cell r="R6">
            <v>0</v>
          </cell>
          <cell r="S6">
            <v>7.15583333333333E-3</v>
          </cell>
          <cell r="T6">
            <v>1.6666666666666701E-2</v>
          </cell>
          <cell r="U6">
            <v>0</v>
          </cell>
          <cell r="V6">
            <v>0.179767276363094</v>
          </cell>
          <cell r="W6">
            <v>0.09</v>
          </cell>
          <cell r="X6">
            <v>8.9767276363094006E-2</v>
          </cell>
          <cell r="Y6">
            <v>9.27124613770271E-2</v>
          </cell>
          <cell r="Z6">
            <v>0.48139162638071598</v>
          </cell>
          <cell r="AA6">
            <v>2.9523076923076898E-2</v>
          </cell>
          <cell r="AB6">
            <v>0.16422942773770599</v>
          </cell>
          <cell r="AC6">
            <v>3.98060952922265E-2</v>
          </cell>
          <cell r="AD6">
            <v>0</v>
          </cell>
          <cell r="AE6">
            <v>0.90318198099751301</v>
          </cell>
          <cell r="AF6">
            <v>98000</v>
          </cell>
          <cell r="AG6">
            <v>0.22402187506072899</v>
          </cell>
        </row>
        <row r="7">
          <cell r="B7" t="str">
            <v>BPC0010063</v>
          </cell>
          <cell r="C7" t="str">
            <v>阀杆</v>
          </cell>
          <cell r="D7" t="str">
            <v>POM</v>
          </cell>
          <cell r="E7">
            <v>1.24E-3</v>
          </cell>
          <cell r="F7">
            <v>1.426E-3</v>
          </cell>
          <cell r="G7">
            <v>15.309699999999999</v>
          </cell>
          <cell r="H7">
            <v>0.85</v>
          </cell>
          <cell r="I7">
            <v>2.5684273176470599E-2</v>
          </cell>
          <cell r="J7" t="str">
            <v>HTF120/TJ</v>
          </cell>
          <cell r="K7">
            <v>55</v>
          </cell>
          <cell r="L7">
            <v>65.454545454545496</v>
          </cell>
          <cell r="M7">
            <v>8</v>
          </cell>
          <cell r="N7">
            <v>27.15</v>
          </cell>
          <cell r="O7">
            <v>0.76</v>
          </cell>
          <cell r="P7">
            <v>22.5</v>
          </cell>
          <cell r="Q7">
            <v>5.1136363636363598E-2</v>
          </cell>
          <cell r="R7">
            <v>0</v>
          </cell>
          <cell r="S7">
            <v>2.86233333333333E-3</v>
          </cell>
          <cell r="T7">
            <v>6.6666666666666697E-3</v>
          </cell>
          <cell r="U7">
            <v>0</v>
          </cell>
          <cell r="V7">
            <v>0.14046768721761599</v>
          </cell>
          <cell r="W7">
            <v>0.27</v>
          </cell>
          <cell r="X7">
            <v>-0.129532312782384</v>
          </cell>
          <cell r="Y7">
            <v>4.74604999820245E-2</v>
          </cell>
          <cell r="Z7">
            <v>0.364043607816665</v>
          </cell>
          <cell r="AA7">
            <v>2.3447727272727301E-2</v>
          </cell>
          <cell r="AB7">
            <v>0.166926128970868</v>
          </cell>
          <cell r="AC7">
            <v>2.0377165667282201E-2</v>
          </cell>
          <cell r="AD7">
            <v>0</v>
          </cell>
          <cell r="AE7">
            <v>0.81715173300547095</v>
          </cell>
          <cell r="AF7">
            <v>30789</v>
          </cell>
          <cell r="AG7">
            <v>0.15993154612834201</v>
          </cell>
        </row>
        <row r="8">
          <cell r="B8" t="str">
            <v>BPC0010064</v>
          </cell>
          <cell r="C8" t="str">
            <v>压盖</v>
          </cell>
          <cell r="D8" t="str">
            <v>POM</v>
          </cell>
          <cell r="E8">
            <v>1E-3</v>
          </cell>
          <cell r="F8">
            <v>1.08E-3</v>
          </cell>
          <cell r="G8">
            <v>15.309699999999999</v>
          </cell>
          <cell r="H8">
            <v>0.95</v>
          </cell>
          <cell r="I8">
            <v>1.74047115789474E-2</v>
          </cell>
          <cell r="J8" t="str">
            <v>HTF86/TJ</v>
          </cell>
          <cell r="K8">
            <v>65</v>
          </cell>
          <cell r="L8">
            <v>55.384615384615401</v>
          </cell>
          <cell r="M8">
            <v>8</v>
          </cell>
          <cell r="N8">
            <v>20.2</v>
          </cell>
          <cell r="O8">
            <v>0.76</v>
          </cell>
          <cell r="P8">
            <v>22.5</v>
          </cell>
          <cell r="Q8">
            <v>4.3269230769230803E-2</v>
          </cell>
          <cell r="R8">
            <v>0</v>
          </cell>
          <cell r="S8">
            <v>2.86233333333333E-3</v>
          </cell>
          <cell r="T8">
            <v>6.6666666666666697E-3</v>
          </cell>
          <cell r="U8">
            <v>0</v>
          </cell>
          <cell r="V8">
            <v>9.7669403893458406E-2</v>
          </cell>
          <cell r="W8">
            <v>0.14000000000000001</v>
          </cell>
          <cell r="X8">
            <v>-4.23305961065416E-2</v>
          </cell>
          <cell r="Y8">
            <v>6.8257472667069094E-2</v>
          </cell>
          <cell r="Z8">
            <v>0.44301725048338098</v>
          </cell>
          <cell r="AA8">
            <v>1.47615384615385E-2</v>
          </cell>
          <cell r="AB8">
            <v>0.151137796209353</v>
          </cell>
          <cell r="AC8">
            <v>2.9306345889606102E-2</v>
          </cell>
          <cell r="AD8">
            <v>0</v>
          </cell>
          <cell r="AE8">
            <v>0.82179975626826696</v>
          </cell>
          <cell r="AF8">
            <v>90140</v>
          </cell>
          <cell r="AG8">
            <v>0.122682221214575</v>
          </cell>
        </row>
        <row r="9">
          <cell r="B9" t="str">
            <v>BPC0010066</v>
          </cell>
          <cell r="C9" t="str">
            <v>滑动件</v>
          </cell>
          <cell r="D9" t="str">
            <v>POM</v>
          </cell>
          <cell r="E9">
            <v>2E-3</v>
          </cell>
          <cell r="F9">
            <v>2.16E-3</v>
          </cell>
          <cell r="G9">
            <v>15.309699999999999</v>
          </cell>
          <cell r="H9">
            <v>0.95</v>
          </cell>
          <cell r="I9">
            <v>3.4809423157894703E-2</v>
          </cell>
          <cell r="J9" t="str">
            <v>SA600/150</v>
          </cell>
          <cell r="K9">
            <v>65</v>
          </cell>
          <cell r="L9">
            <v>55.384615384615401</v>
          </cell>
          <cell r="M9">
            <v>2</v>
          </cell>
          <cell r="N9">
            <v>17.41</v>
          </cell>
          <cell r="O9">
            <v>0.76</v>
          </cell>
          <cell r="P9">
            <v>22.5</v>
          </cell>
          <cell r="Q9">
            <v>0.17307692307692299</v>
          </cell>
          <cell r="R9">
            <v>0</v>
          </cell>
          <cell r="S9">
            <v>2.86233333333333E-3</v>
          </cell>
          <cell r="T9">
            <v>6.6666666666666697E-3</v>
          </cell>
          <cell r="U9">
            <v>0</v>
          </cell>
          <cell r="V9">
            <v>0.31188962964926498</v>
          </cell>
          <cell r="W9">
            <v>0.27</v>
          </cell>
          <cell r="X9">
            <v>4.1889629649264799E-2</v>
          </cell>
          <cell r="Y9">
            <v>2.1375082827100302E-2</v>
          </cell>
          <cell r="Z9">
            <v>0.55493003493433402</v>
          </cell>
          <cell r="AA9">
            <v>5.0890769230769198E-2</v>
          </cell>
          <cell r="AB9">
            <v>0.163169161116381</v>
          </cell>
          <cell r="AC9">
            <v>9.1773918118155003E-3</v>
          </cell>
          <cell r="AD9">
            <v>0</v>
          </cell>
          <cell r="AE9">
            <v>0.88839185452546299</v>
          </cell>
          <cell r="AF9">
            <v>18200</v>
          </cell>
          <cell r="AG9">
            <v>0.39769467319837998</v>
          </cell>
        </row>
        <row r="10">
          <cell r="B10" t="str">
            <v>BPC0010067</v>
          </cell>
          <cell r="C10" t="str">
            <v>旋转盘</v>
          </cell>
          <cell r="D10" t="str">
            <v>POM</v>
          </cell>
          <cell r="E10">
            <v>1E-3</v>
          </cell>
          <cell r="F10">
            <v>1.08E-3</v>
          </cell>
          <cell r="G10">
            <v>15.309699999999999</v>
          </cell>
          <cell r="H10">
            <v>0.95</v>
          </cell>
          <cell r="I10">
            <v>1.74047115789474E-2</v>
          </cell>
          <cell r="J10" t="str">
            <v>SA600/150</v>
          </cell>
          <cell r="K10">
            <v>65</v>
          </cell>
          <cell r="L10">
            <v>55.384615384615401</v>
          </cell>
          <cell r="M10">
            <v>2</v>
          </cell>
          <cell r="N10">
            <v>17.41</v>
          </cell>
          <cell r="O10">
            <v>0.76</v>
          </cell>
          <cell r="P10">
            <v>22.5</v>
          </cell>
          <cell r="Q10">
            <v>0.17307692307692299</v>
          </cell>
          <cell r="R10">
            <v>0</v>
          </cell>
          <cell r="S10">
            <v>2.86233333333333E-3</v>
          </cell>
          <cell r="T10">
            <v>6.6666666666666697E-3</v>
          </cell>
          <cell r="U10">
            <v>0</v>
          </cell>
          <cell r="V10">
            <v>0.29155359822544202</v>
          </cell>
          <cell r="W10">
            <v>0.21</v>
          </cell>
          <cell r="X10">
            <v>8.15535982254421E-2</v>
          </cell>
          <cell r="Y10">
            <v>2.2866007167271201E-2</v>
          </cell>
          <cell r="Z10">
            <v>0.593636724534925</v>
          </cell>
          <cell r="AA10">
            <v>5.0890769230769198E-2</v>
          </cell>
          <cell r="AB10">
            <v>0.174550304096807</v>
          </cell>
          <cell r="AC10">
            <v>9.8175201772678806E-3</v>
          </cell>
          <cell r="AD10">
            <v>0</v>
          </cell>
          <cell r="AE10">
            <v>0.94030356104372503</v>
          </cell>
          <cell r="AF10">
            <v>21300</v>
          </cell>
          <cell r="AG10">
            <v>0.37158760582995898</v>
          </cell>
        </row>
        <row r="11">
          <cell r="B11" t="str">
            <v>SHT0011969</v>
          </cell>
          <cell r="C11" t="str">
            <v>速降开关按钮</v>
          </cell>
          <cell r="D11" t="str">
            <v>ABS+PC</v>
          </cell>
          <cell r="E11">
            <v>1.2E-2</v>
          </cell>
          <cell r="F11">
            <v>1.26E-2</v>
          </cell>
          <cell r="G11">
            <v>18.584099999999999</v>
          </cell>
          <cell r="H11">
            <v>0.96</v>
          </cell>
          <cell r="I11">
            <v>0.24391631250000001</v>
          </cell>
          <cell r="J11" t="str">
            <v>HTF120/TJ</v>
          </cell>
          <cell r="K11">
            <v>51</v>
          </cell>
          <cell r="L11">
            <v>70.588235294117695</v>
          </cell>
          <cell r="M11">
            <v>2</v>
          </cell>
          <cell r="N11">
            <v>27.15</v>
          </cell>
          <cell r="O11">
            <v>0.76</v>
          </cell>
          <cell r="P11">
            <v>22.5</v>
          </cell>
          <cell r="Q11">
            <v>0.220588235294118</v>
          </cell>
          <cell r="R11">
            <v>0</v>
          </cell>
          <cell r="S11">
            <v>1.43116666666667E-2</v>
          </cell>
          <cell r="T11">
            <v>3.3333333333333298E-2</v>
          </cell>
          <cell r="U11">
            <v>0.3</v>
          </cell>
          <cell r="V11">
            <v>1.0016796701516499</v>
          </cell>
          <cell r="W11">
            <v>1.35</v>
          </cell>
          <cell r="X11">
            <v>-0.34832032984834499</v>
          </cell>
          <cell r="Y11">
            <v>3.3277438213642298E-2</v>
          </cell>
          <cell r="Z11">
            <v>0.22021834111969199</v>
          </cell>
          <cell r="AA11">
            <v>0.10114705882352901</v>
          </cell>
          <cell r="AB11">
            <v>0.100977450014749</v>
          </cell>
          <cell r="AC11">
            <v>1.42876680970274E-2</v>
          </cell>
          <cell r="AD11">
            <v>0.29949694392278098</v>
          </cell>
          <cell r="AE11">
            <v>0.75649269944445297</v>
          </cell>
          <cell r="AF11">
            <v>22465</v>
          </cell>
          <cell r="AG11">
            <v>1.19612240992647</v>
          </cell>
        </row>
        <row r="12">
          <cell r="B12" t="str">
            <v>SHT0011970</v>
          </cell>
          <cell r="C12" t="str">
            <v>速降开关底座</v>
          </cell>
          <cell r="D12" t="str">
            <v>ABS+PC</v>
          </cell>
          <cell r="E12">
            <v>1.7000000000000001E-2</v>
          </cell>
          <cell r="F12">
            <v>1.7850000000000001E-2</v>
          </cell>
          <cell r="G12">
            <v>18.584099999999999</v>
          </cell>
          <cell r="H12">
            <v>0.96</v>
          </cell>
          <cell r="I12">
            <v>0.34554810937500002</v>
          </cell>
          <cell r="J12" t="str">
            <v>HTF120/TJ</v>
          </cell>
          <cell r="K12">
            <v>51</v>
          </cell>
          <cell r="L12">
            <v>70.588235294117695</v>
          </cell>
          <cell r="M12">
            <v>2</v>
          </cell>
          <cell r="N12">
            <v>27.15</v>
          </cell>
          <cell r="O12">
            <v>0.76</v>
          </cell>
          <cell r="P12">
            <v>22.5</v>
          </cell>
          <cell r="Q12">
            <v>0.220588235294118</v>
          </cell>
          <cell r="R12">
            <v>0</v>
          </cell>
          <cell r="S12">
            <v>2.8623333333333299E-2</v>
          </cell>
          <cell r="T12">
            <v>6.6666666666666693E-2</v>
          </cell>
          <cell r="U12">
            <v>0</v>
          </cell>
          <cell r="V12">
            <v>0.86683643528837395</v>
          </cell>
          <cell r="W12">
            <v>1.23</v>
          </cell>
          <cell r="X12">
            <v>-0.36316356471162597</v>
          </cell>
          <cell r="Y12">
            <v>7.6908011653304006E-2</v>
          </cell>
          <cell r="Z12">
            <v>0.254475038558727</v>
          </cell>
          <cell r="AA12">
            <v>0.10114705882352901</v>
          </cell>
          <cell r="AB12">
            <v>0.11668528768046101</v>
          </cell>
          <cell r="AC12">
            <v>3.3020454803345999E-2</v>
          </cell>
          <cell r="AD12">
            <v>0</v>
          </cell>
          <cell r="AE12">
            <v>0.60136872966115495</v>
          </cell>
          <cell r="AF12">
            <v>22623</v>
          </cell>
          <cell r="AG12">
            <v>1.0962151052389699</v>
          </cell>
        </row>
        <row r="13">
          <cell r="B13" t="str">
            <v>BPC0010070</v>
          </cell>
          <cell r="C13" t="str">
            <v>后盖</v>
          </cell>
          <cell r="D13" t="str">
            <v>PA66</v>
          </cell>
          <cell r="E13">
            <v>0</v>
          </cell>
          <cell r="F13">
            <v>1.3625E-3</v>
          </cell>
          <cell r="G13">
            <v>21.238900000000001</v>
          </cell>
          <cell r="H13">
            <v>0.98</v>
          </cell>
          <cell r="I13">
            <v>2.9528572704081602E-2</v>
          </cell>
          <cell r="J13" t="str">
            <v>MA1600IIS/570</v>
          </cell>
          <cell r="K13">
            <v>51</v>
          </cell>
          <cell r="L13">
            <v>70.588235294117695</v>
          </cell>
          <cell r="M13">
            <v>2</v>
          </cell>
          <cell r="N13">
            <v>48.5</v>
          </cell>
          <cell r="O13">
            <v>0.76</v>
          </cell>
          <cell r="P13">
            <v>22.5</v>
          </cell>
          <cell r="Q13">
            <v>0.220588235294118</v>
          </cell>
          <cell r="R13">
            <v>0</v>
          </cell>
          <cell r="S13">
            <v>4.2716999999999998E-3</v>
          </cell>
          <cell r="T13">
            <v>0.01</v>
          </cell>
          <cell r="U13">
            <v>0</v>
          </cell>
          <cell r="V13">
            <v>0.50222213018763695</v>
          </cell>
          <cell r="W13">
            <v>0.16</v>
          </cell>
          <cell r="X13">
            <v>0.34222213018763697</v>
          </cell>
          <cell r="Y13">
            <v>1.9911508073656301E-2</v>
          </cell>
          <cell r="Z13">
            <v>0.43922444280124301</v>
          </cell>
          <cell r="AA13">
            <v>0.18068627450980401</v>
          </cell>
          <cell r="AB13">
            <v>0.35977362137008401</v>
          </cell>
          <cell r="AC13">
            <v>8.5055989038237707E-3</v>
          </cell>
          <cell r="AD13">
            <v>0</v>
          </cell>
          <cell r="AE13">
            <v>0.94120415861991302</v>
          </cell>
          <cell r="AF13">
            <v>10290</v>
          </cell>
          <cell r="AG13">
            <v>0.66047632376200505</v>
          </cell>
        </row>
        <row r="14">
          <cell r="B14" t="str">
            <v>BPC0010068</v>
          </cell>
          <cell r="C14" t="str">
            <v>连接件</v>
          </cell>
          <cell r="D14" t="str">
            <v>PA66</v>
          </cell>
          <cell r="E14">
            <v>0</v>
          </cell>
          <cell r="F14">
            <v>1.3625E-3</v>
          </cell>
          <cell r="G14">
            <v>21.238900000000001</v>
          </cell>
          <cell r="H14">
            <v>0.98</v>
          </cell>
          <cell r="I14">
            <v>2.9528572704081602E-2</v>
          </cell>
          <cell r="J14" t="str">
            <v>MA1600IIS/570</v>
          </cell>
          <cell r="K14">
            <v>51</v>
          </cell>
          <cell r="L14">
            <v>70.588235294117695</v>
          </cell>
          <cell r="M14">
            <v>2</v>
          </cell>
          <cell r="N14">
            <v>48.5</v>
          </cell>
          <cell r="O14">
            <v>0.76</v>
          </cell>
          <cell r="P14">
            <v>22.5</v>
          </cell>
          <cell r="Q14">
            <v>0.220588235294118</v>
          </cell>
          <cell r="R14">
            <v>0</v>
          </cell>
          <cell r="S14">
            <v>4.2716999999999998E-3</v>
          </cell>
          <cell r="T14">
            <v>0.01</v>
          </cell>
          <cell r="U14">
            <v>0</v>
          </cell>
          <cell r="V14">
            <v>0.50222213018763695</v>
          </cell>
          <cell r="W14">
            <v>0.16</v>
          </cell>
          <cell r="X14">
            <v>0.34222213018763697</v>
          </cell>
          <cell r="Y14">
            <v>1.9911508073656301E-2</v>
          </cell>
          <cell r="Z14">
            <v>0.43922444280124301</v>
          </cell>
          <cell r="AA14">
            <v>0.18068627450980401</v>
          </cell>
          <cell r="AB14">
            <v>0.35977362137008401</v>
          </cell>
          <cell r="AC14">
            <v>8.5055989038237707E-3</v>
          </cell>
          <cell r="AD14">
            <v>0</v>
          </cell>
          <cell r="AE14">
            <v>0.94120415861991302</v>
          </cell>
          <cell r="AF14">
            <v>0</v>
          </cell>
          <cell r="AG14">
            <v>0.66047632376200505</v>
          </cell>
        </row>
        <row r="15">
          <cell r="B15" t="str">
            <v>BPC0010012</v>
          </cell>
          <cell r="C15" t="str">
            <v>4mm卡箍(PC)</v>
          </cell>
          <cell r="D15" t="str">
            <v>PC
(Sabic LS2-111H)</v>
          </cell>
          <cell r="E15">
            <v>1E-3</v>
          </cell>
          <cell r="F15">
            <v>1.1000000000000001E-3</v>
          </cell>
          <cell r="G15">
            <v>23.716814159291999</v>
          </cell>
          <cell r="H15">
            <v>0.97</v>
          </cell>
          <cell r="I15">
            <v>2.6895356263114598E-2</v>
          </cell>
          <cell r="J15" t="str">
            <v>HTF86/TJ</v>
          </cell>
          <cell r="K15">
            <v>80</v>
          </cell>
          <cell r="L15">
            <v>45</v>
          </cell>
          <cell r="M15">
            <v>8</v>
          </cell>
          <cell r="N15">
            <v>20.2</v>
          </cell>
          <cell r="O15">
            <v>0.76</v>
          </cell>
          <cell r="P15">
            <v>22.5</v>
          </cell>
          <cell r="Q15">
            <v>3.515625E-2</v>
          </cell>
          <cell r="R15">
            <v>0</v>
          </cell>
          <cell r="S15">
            <v>2.8303333333333301E-3</v>
          </cell>
          <cell r="T15">
            <v>6.6666666666666697E-3</v>
          </cell>
          <cell r="U15">
            <v>0</v>
          </cell>
          <cell r="V15">
            <v>9.4229314899028097E-2</v>
          </cell>
          <cell r="W15">
            <v>0.12</v>
          </cell>
          <cell r="X15">
            <v>-2.5770685100971899E-2</v>
          </cell>
          <cell r="Y15">
            <v>7.0749391246348006E-2</v>
          </cell>
          <cell r="Z15">
            <v>0.37309249290066299</v>
          </cell>
          <cell r="AA15">
            <v>1.1993749999999999E-2</v>
          </cell>
          <cell r="AB15">
            <v>0.12728257668913301</v>
          </cell>
          <cell r="AC15">
            <v>3.0036654053637001E-2</v>
          </cell>
          <cell r="AD15">
            <v>0</v>
          </cell>
          <cell r="AE15">
            <v>0.71457548755464795</v>
          </cell>
          <cell r="AF15">
            <v>1197276</v>
          </cell>
          <cell r="AG15">
            <v>0.120565034394672</v>
          </cell>
        </row>
        <row r="16">
          <cell r="B16" t="str">
            <v>BPC0010100</v>
          </cell>
          <cell r="C16" t="str">
            <v>6mm卡箍(PC)</v>
          </cell>
          <cell r="D16" t="str">
            <v>PC
(Sabic LS2-111H)</v>
          </cell>
          <cell r="E16">
            <v>1.2999999999999999E-3</v>
          </cell>
          <cell r="F16">
            <v>1.4300000000000001E-3</v>
          </cell>
          <cell r="G16">
            <v>23.716814159291999</v>
          </cell>
          <cell r="H16">
            <v>0.97</v>
          </cell>
          <cell r="I16">
            <v>3.4963963142048998E-2</v>
          </cell>
          <cell r="J16" t="str">
            <v>HTF86/TJ</v>
          </cell>
          <cell r="K16">
            <v>80</v>
          </cell>
          <cell r="L16">
            <v>45</v>
          </cell>
          <cell r="M16">
            <v>2</v>
          </cell>
          <cell r="N16">
            <v>20.2</v>
          </cell>
          <cell r="O16">
            <v>0.76</v>
          </cell>
          <cell r="P16">
            <v>22.5</v>
          </cell>
          <cell r="Q16">
            <v>0.140625</v>
          </cell>
          <cell r="R16">
            <v>0</v>
          </cell>
          <cell r="S16">
            <v>2.8303333333333301E-3</v>
          </cell>
          <cell r="T16">
            <v>6.6666666666666697E-3</v>
          </cell>
          <cell r="U16">
            <v>0</v>
          </cell>
          <cell r="V16">
            <v>0.26532792689451001</v>
          </cell>
          <cell r="W16">
            <v>0.19</v>
          </cell>
          <cell r="X16">
            <v>7.5327926894509706E-2</v>
          </cell>
          <cell r="Y16">
            <v>2.5126140111580601E-2</v>
          </cell>
          <cell r="Z16">
            <v>0.530004517978653</v>
          </cell>
          <cell r="AA16">
            <v>4.7974999999999997E-2</v>
          </cell>
          <cell r="AB16">
            <v>0.18081398577796201</v>
          </cell>
          <cell r="AC16">
            <v>1.06673027843715E-2</v>
          </cell>
          <cell r="AD16">
            <v>0</v>
          </cell>
          <cell r="AE16">
            <v>0.86822358448550996</v>
          </cell>
          <cell r="AF16">
            <v>113080</v>
          </cell>
          <cell r="AG16">
            <v>0.34484294471307397</v>
          </cell>
        </row>
        <row r="17">
          <cell r="B17" t="str">
            <v>BPC0010011</v>
          </cell>
          <cell r="C17" t="str">
            <v>三通接头4-4-4</v>
          </cell>
          <cell r="D17" t="str">
            <v>PA66</v>
          </cell>
          <cell r="E17">
            <v>1E-3</v>
          </cell>
          <cell r="F17">
            <v>1.1000000000000001E-3</v>
          </cell>
          <cell r="G17">
            <v>21.238900000000001</v>
          </cell>
          <cell r="H17">
            <v>0.97</v>
          </cell>
          <cell r="I17">
            <v>2.4085350515463899E-2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7.8125E-2</v>
          </cell>
          <cell r="R17">
            <v>0</v>
          </cell>
          <cell r="S17">
            <v>2.8623333333333299E-2</v>
          </cell>
          <cell r="T17">
            <v>6.6666666666666693E-2</v>
          </cell>
          <cell r="U17">
            <v>0</v>
          </cell>
          <cell r="V17">
            <v>0.24275193031494699</v>
          </cell>
          <cell r="W17">
            <v>0.16</v>
          </cell>
          <cell r="X17">
            <v>8.2751930314946695E-2</v>
          </cell>
          <cell r="Y17">
            <v>0.274628780830592</v>
          </cell>
          <cell r="Z17">
            <v>0.32183060253585</v>
          </cell>
          <cell r="AA17">
            <v>2.66527777777778E-2</v>
          </cell>
          <cell r="AB17">
            <v>0.109794298002897</v>
          </cell>
          <cell r="AC17">
            <v>0.117911867049615</v>
          </cell>
          <cell r="AD17">
            <v>0</v>
          </cell>
          <cell r="AE17">
            <v>0.90078204328091005</v>
          </cell>
          <cell r="AF17">
            <v>0</v>
          </cell>
          <cell r="AG17">
            <v>0.28858469243986301</v>
          </cell>
        </row>
        <row r="18">
          <cell r="B18" t="str">
            <v>BPC0010098</v>
          </cell>
          <cell r="C18" t="str">
            <v>4-6变径接头</v>
          </cell>
          <cell r="D18" t="str">
            <v>PA66</v>
          </cell>
          <cell r="E18">
            <v>1E-3</v>
          </cell>
          <cell r="F18">
            <v>1.1000000000000001E-3</v>
          </cell>
          <cell r="G18">
            <v>21.238900000000001</v>
          </cell>
          <cell r="H18">
            <v>0.97</v>
          </cell>
          <cell r="I18">
            <v>2.4085350515463899E-2</v>
          </cell>
          <cell r="J18" t="str">
            <v>HTF86/TJ</v>
          </cell>
          <cell r="K18">
            <v>72</v>
          </cell>
          <cell r="L18">
            <v>50</v>
          </cell>
          <cell r="M18">
            <v>4</v>
          </cell>
          <cell r="N18">
            <v>20.2</v>
          </cell>
          <cell r="O18">
            <v>0.76</v>
          </cell>
          <cell r="P18">
            <v>22.5</v>
          </cell>
          <cell r="Q18">
            <v>7.8125E-2</v>
          </cell>
          <cell r="R18">
            <v>0</v>
          </cell>
          <cell r="S18">
            <v>1.43116666666667E-2</v>
          </cell>
          <cell r="T18">
            <v>3.3333333333333298E-2</v>
          </cell>
          <cell r="U18">
            <v>0</v>
          </cell>
          <cell r="V18">
            <v>0.195106930314947</v>
          </cell>
          <cell r="W18">
            <v>0.16</v>
          </cell>
          <cell r="X18">
            <v>3.5106930314946702E-2</v>
          </cell>
          <cell r="Y18">
            <v>0.170846485460695</v>
          </cell>
          <cell r="Z18">
            <v>0.40042145029850301</v>
          </cell>
          <cell r="AA18">
            <v>2.66527777777778E-2</v>
          </cell>
          <cell r="AB18">
            <v>0.13660600233294701</v>
          </cell>
          <cell r="AC18">
            <v>7.3352938532549497E-2</v>
          </cell>
          <cell r="AD18">
            <v>0</v>
          </cell>
          <cell r="AE18">
            <v>0.87655307540032201</v>
          </cell>
          <cell r="AF18">
            <v>82600</v>
          </cell>
          <cell r="AG18">
            <v>0.24093969243986299</v>
          </cell>
        </row>
        <row r="19">
          <cell r="B19" t="str">
            <v>BPC0010099</v>
          </cell>
          <cell r="C19" t="str">
            <v>4-4直通接头</v>
          </cell>
          <cell r="D19" t="str">
            <v>PA66</v>
          </cell>
          <cell r="E19">
            <v>1E-3</v>
          </cell>
          <cell r="F19">
            <v>1.1000000000000001E-3</v>
          </cell>
          <cell r="G19">
            <v>21.238900000000001</v>
          </cell>
          <cell r="H19">
            <v>0.97</v>
          </cell>
          <cell r="I19">
            <v>2.4085350515463899E-2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7.8125E-2</v>
          </cell>
          <cell r="R19">
            <v>0</v>
          </cell>
          <cell r="S19">
            <v>1.43116666666667E-2</v>
          </cell>
          <cell r="T19">
            <v>3.3333333333333298E-2</v>
          </cell>
          <cell r="U19">
            <v>0</v>
          </cell>
          <cell r="V19">
            <v>0.195106930314947</v>
          </cell>
          <cell r="W19">
            <v>0.16</v>
          </cell>
          <cell r="X19">
            <v>3.5106930314946702E-2</v>
          </cell>
          <cell r="Y19">
            <v>0.170846485460695</v>
          </cell>
          <cell r="Z19">
            <v>0.40042145029850301</v>
          </cell>
          <cell r="AA19">
            <v>2.66527777777778E-2</v>
          </cell>
          <cell r="AB19">
            <v>0.13660600233294701</v>
          </cell>
          <cell r="AC19">
            <v>7.3352938532549497E-2</v>
          </cell>
          <cell r="AD19">
            <v>0</v>
          </cell>
          <cell r="AE19">
            <v>0.87655307540032201</v>
          </cell>
          <cell r="AF19">
            <v>183411</v>
          </cell>
          <cell r="AG19">
            <v>0.24093969243986299</v>
          </cell>
        </row>
        <row r="20">
          <cell r="B20" t="str">
            <v>BPC0010059</v>
          </cell>
          <cell r="C20" t="str">
            <v>升降气阀手柄（黑色）</v>
          </cell>
          <cell r="D20" t="str">
            <v>ABS+PC</v>
          </cell>
          <cell r="E20">
            <v>3.5000000000000003E-2</v>
          </cell>
          <cell r="F20">
            <v>3.6749999999999998E-2</v>
          </cell>
          <cell r="G20">
            <v>18.584099999999999</v>
          </cell>
          <cell r="H20">
            <v>0.97</v>
          </cell>
          <cell r="I20">
            <v>0.70408832474226801</v>
          </cell>
          <cell r="J20" t="str">
            <v>MA2000/7700</v>
          </cell>
          <cell r="K20">
            <v>42</v>
          </cell>
          <cell r="L20">
            <v>85.714285714285694</v>
          </cell>
          <cell r="M20">
            <v>2</v>
          </cell>
          <cell r="N20">
            <v>39.75</v>
          </cell>
          <cell r="O20">
            <v>0.76</v>
          </cell>
          <cell r="P20">
            <v>22.5</v>
          </cell>
          <cell r="Q20">
            <v>0.26785714285714302</v>
          </cell>
          <cell r="R20">
            <v>0</v>
          </cell>
          <cell r="S20">
            <v>9.4781111111111094E-2</v>
          </cell>
          <cell r="T20">
            <v>0.22222222222222199</v>
          </cell>
          <cell r="U20">
            <v>0.3</v>
          </cell>
          <cell r="V20">
            <v>1.9350046268896499</v>
          </cell>
          <cell r="W20">
            <v>2.79</v>
          </cell>
          <cell r="X20">
            <v>-0.85499537311034501</v>
          </cell>
          <cell r="Y20">
            <v>0.11484325108794401</v>
          </cell>
          <cell r="Z20">
            <v>0.13842713300779</v>
          </cell>
          <cell r="AA20">
            <v>0.17982142857142899</v>
          </cell>
          <cell r="AB20">
            <v>9.2930748625896398E-2</v>
          </cell>
          <cell r="AC20">
            <v>4.8982369237774499E-2</v>
          </cell>
          <cell r="AD20">
            <v>0.15503838896872499</v>
          </cell>
          <cell r="AE20">
            <v>0.63613093480090199</v>
          </cell>
          <cell r="AF20">
            <v>36792</v>
          </cell>
          <cell r="AG20">
            <v>2.3446536775895899</v>
          </cell>
        </row>
        <row r="21">
          <cell r="B21" t="str">
            <v>SHT0012139</v>
          </cell>
          <cell r="C21" t="str">
            <v>升降气阀手柄（灰色）</v>
          </cell>
          <cell r="D21" t="str">
            <v>ABS+PC</v>
          </cell>
          <cell r="E21">
            <v>3.5000000000000003E-2</v>
          </cell>
          <cell r="F21">
            <v>3.78E-2</v>
          </cell>
          <cell r="G21">
            <v>18.584099999999999</v>
          </cell>
          <cell r="H21">
            <v>0.97</v>
          </cell>
          <cell r="I21">
            <v>0.72420513402061903</v>
          </cell>
          <cell r="J21" t="str">
            <v>MA2000/7700</v>
          </cell>
          <cell r="K21">
            <v>42</v>
          </cell>
          <cell r="L21">
            <v>85.714285714285694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0.26785714285714302</v>
          </cell>
          <cell r="R21">
            <v>0</v>
          </cell>
          <cell r="S21">
            <v>9.4781111111111094E-2</v>
          </cell>
          <cell r="T21">
            <v>0.22222222222222199</v>
          </cell>
          <cell r="U21">
            <v>0.3</v>
          </cell>
          <cell r="V21">
            <v>1.9580248931772499</v>
          </cell>
          <cell r="W21">
            <v>2.79</v>
          </cell>
          <cell r="X21">
            <v>-0.831975106822748</v>
          </cell>
          <cell r="Y21">
            <v>0.113493052614682</v>
          </cell>
          <cell r="Z21">
            <v>0.136799661633768</v>
          </cell>
          <cell r="AA21">
            <v>0.17982142857142899</v>
          </cell>
          <cell r="AB21">
            <v>9.1838172843469804E-2</v>
          </cell>
          <cell r="AC21">
            <v>4.8406489335950903E-2</v>
          </cell>
          <cell r="AD21">
            <v>0.15321562102982</v>
          </cell>
          <cell r="AE21">
            <v>0.63013486879348901</v>
          </cell>
          <cell r="AF21">
            <v>0</v>
          </cell>
          <cell r="AG21">
            <v>2.3748288915071201</v>
          </cell>
        </row>
        <row r="22">
          <cell r="B22" t="str">
            <v>BPC0010058</v>
          </cell>
          <cell r="C22" t="str">
            <v>升降气阀安装座</v>
          </cell>
          <cell r="D22" t="str">
            <v>PA6+GF30</v>
          </cell>
          <cell r="E22">
            <v>0</v>
          </cell>
          <cell r="F22">
            <v>4.48E-2</v>
          </cell>
          <cell r="G22">
            <v>13.716799999999999</v>
          </cell>
          <cell r="H22">
            <v>0.94</v>
          </cell>
          <cell r="I22">
            <v>0.65373685106382995</v>
          </cell>
          <cell r="J22" t="str">
            <v>MA3200/1700</v>
          </cell>
          <cell r="K22">
            <v>36</v>
          </cell>
          <cell r="L22">
            <v>100</v>
          </cell>
          <cell r="M22">
            <v>2</v>
          </cell>
          <cell r="N22">
            <v>68.900000000000006</v>
          </cell>
          <cell r="O22">
            <v>0.76</v>
          </cell>
          <cell r="P22">
            <v>22.5</v>
          </cell>
          <cell r="Q22">
            <v>0.3125</v>
          </cell>
          <cell r="R22">
            <v>0.9</v>
          </cell>
          <cell r="S22">
            <v>3.6575652173913002E-2</v>
          </cell>
          <cell r="T22">
            <v>8.6956521739130405E-2</v>
          </cell>
          <cell r="U22">
            <v>0</v>
          </cell>
          <cell r="V22">
            <v>2.6209173561976402</v>
          </cell>
          <cell r="W22">
            <v>4.59</v>
          </cell>
          <cell r="X22">
            <v>-1.9690826438023601</v>
          </cell>
          <cell r="Y22">
            <v>3.3177895340158602E-2</v>
          </cell>
          <cell r="Z22">
            <v>0.11923306137869499</v>
          </cell>
          <cell r="AA22">
            <v>0.36363888888888901</v>
          </cell>
          <cell r="AB22">
            <v>0.138744889467422</v>
          </cell>
          <cell r="AC22">
            <v>1.3955286337977499E-2</v>
          </cell>
          <cell r="AD22">
            <v>0</v>
          </cell>
          <cell r="AE22">
            <v>0.75056945251709295</v>
          </cell>
          <cell r="AF22">
            <v>44889</v>
          </cell>
          <cell r="AG22">
            <v>3.10834578384212</v>
          </cell>
        </row>
        <row r="23">
          <cell r="B23" t="str">
            <v>BPC0010078</v>
          </cell>
          <cell r="C23" t="str">
            <v>阀体外壳（二孔）</v>
          </cell>
          <cell r="D23" t="str">
            <v>POM</v>
          </cell>
          <cell r="E23">
            <v>0</v>
          </cell>
          <cell r="F23">
            <v>2.1575E-2</v>
          </cell>
          <cell r="G23">
            <v>15.309699999999999</v>
          </cell>
          <cell r="H23">
            <v>0.95</v>
          </cell>
          <cell r="I23">
            <v>0.34769134473684199</v>
          </cell>
          <cell r="J23" t="str">
            <v>MA2000/7700</v>
          </cell>
          <cell r="K23">
            <v>60</v>
          </cell>
          <cell r="L23">
            <v>60</v>
          </cell>
          <cell r="M23">
            <v>1</v>
          </cell>
          <cell r="N23">
            <v>39.75</v>
          </cell>
          <cell r="O23">
            <v>0.76</v>
          </cell>
          <cell r="P23">
            <v>22.5</v>
          </cell>
          <cell r="Q23">
            <v>0.375</v>
          </cell>
          <cell r="R23">
            <v>0</v>
          </cell>
          <cell r="S23">
            <v>2.8623333333333299E-2</v>
          </cell>
          <cell r="T23">
            <v>6.6666666666666693E-2</v>
          </cell>
          <cell r="U23">
            <v>0</v>
          </cell>
          <cell r="V23">
            <v>1.2338477817451501</v>
          </cell>
          <cell r="W23">
            <v>1.98</v>
          </cell>
          <cell r="X23">
            <v>-0.74615221825484701</v>
          </cell>
          <cell r="Y23">
            <v>5.4031516409887702E-2</v>
          </cell>
          <cell r="Z23">
            <v>0.30392727980561801</v>
          </cell>
          <cell r="AA23">
            <v>0.25174999999999997</v>
          </cell>
          <cell r="AB23">
            <v>0.204036513842838</v>
          </cell>
          <cell r="AC23">
            <v>2.3198431570585199E-2</v>
          </cell>
          <cell r="AD23">
            <v>0</v>
          </cell>
          <cell r="AE23">
            <v>0.71820564101913098</v>
          </cell>
          <cell r="AF23">
            <v>65152</v>
          </cell>
          <cell r="AG23">
            <v>1.55695201710526</v>
          </cell>
        </row>
        <row r="24">
          <cell r="B24" t="str">
            <v>BPC0010084</v>
          </cell>
          <cell r="C24" t="str">
            <v>行程补偿气缸缸体</v>
          </cell>
          <cell r="D24" t="str">
            <v>POM</v>
          </cell>
          <cell r="E24">
            <v>0</v>
          </cell>
          <cell r="F24">
            <v>1.6625000000000001E-2</v>
          </cell>
          <cell r="G24">
            <v>15.309699999999999</v>
          </cell>
          <cell r="H24">
            <v>0.95</v>
          </cell>
          <cell r="I24">
            <v>0.26791975000000001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R24">
            <v>0</v>
          </cell>
          <cell r="S24">
            <v>2.8623333333333299E-2</v>
          </cell>
          <cell r="T24">
            <v>6.6666666666666693E-2</v>
          </cell>
          <cell r="U24">
            <v>0</v>
          </cell>
          <cell r="V24">
            <v>1.14064097105263</v>
          </cell>
          <cell r="W24">
            <v>1.35</v>
          </cell>
          <cell r="X24">
            <v>-0.20935902894736799</v>
          </cell>
          <cell r="Y24">
            <v>5.8446670213103E-2</v>
          </cell>
          <cell r="Z24">
            <v>0.32876251994870398</v>
          </cell>
          <cell r="AA24">
            <v>0.25174999999999997</v>
          </cell>
          <cell r="AB24">
            <v>0.22070923839223</v>
          </cell>
          <cell r="AC24">
            <v>2.5094077855995701E-2</v>
          </cell>
          <cell r="AD24">
            <v>0</v>
          </cell>
          <cell r="AE24">
            <v>0.76511474092259502</v>
          </cell>
          <cell r="AF24">
            <v>64057</v>
          </cell>
          <cell r="AG24">
            <v>1.437294625</v>
          </cell>
        </row>
        <row r="25">
          <cell r="B25" t="str">
            <v>BPC0010024</v>
          </cell>
          <cell r="C25" t="str">
            <v>气管固定板</v>
          </cell>
          <cell r="D25" t="str">
            <v>POM</v>
          </cell>
          <cell r="E25">
            <v>0</v>
          </cell>
          <cell r="F25">
            <v>6.7000000000000002E-3</v>
          </cell>
          <cell r="G25">
            <v>15.309699999999999</v>
          </cell>
          <cell r="H25">
            <v>0.98</v>
          </cell>
          <cell r="I25">
            <v>0.10466835714285699</v>
          </cell>
          <cell r="J25" t="str">
            <v>HTF120/TJ</v>
          </cell>
          <cell r="K25">
            <v>102</v>
          </cell>
          <cell r="L25">
            <v>35.294117647058798</v>
          </cell>
          <cell r="M25">
            <v>4</v>
          </cell>
          <cell r="N25">
            <v>27.15</v>
          </cell>
          <cell r="O25">
            <v>0.76</v>
          </cell>
          <cell r="P25">
            <v>22.5</v>
          </cell>
          <cell r="Q25">
            <v>5.5147058823529403E-2</v>
          </cell>
          <cell r="R25">
            <v>0</v>
          </cell>
          <cell r="S25">
            <v>2.8623333333333299E-2</v>
          </cell>
          <cell r="T25">
            <v>6.6666666666666693E-2</v>
          </cell>
          <cell r="U25">
            <v>0</v>
          </cell>
          <cell r="V25">
            <v>0.30494655157777401</v>
          </cell>
          <cell r="W25">
            <v>0.43</v>
          </cell>
          <cell r="X25">
            <v>-0.12505344842222599</v>
          </cell>
          <cell r="Y25">
            <v>0.21861754567066799</v>
          </cell>
          <cell r="Z25">
            <v>0.18084171976433899</v>
          </cell>
          <cell r="AA25">
            <v>2.5286764705882401E-2</v>
          </cell>
          <cell r="AB25">
            <v>8.2921956569275201E-2</v>
          </cell>
          <cell r="AC25">
            <v>9.3863443233701105E-2</v>
          </cell>
          <cell r="AD25">
            <v>0</v>
          </cell>
          <cell r="AE25">
            <v>0.656764909780715</v>
          </cell>
          <cell r="AF25">
            <v>72725</v>
          </cell>
          <cell r="AG25">
            <v>0.37294327100840302</v>
          </cell>
        </row>
        <row r="26">
          <cell r="B26" t="str">
            <v>BPC0010088</v>
          </cell>
          <cell r="C26" t="str">
            <v>导向杆</v>
          </cell>
          <cell r="D26" t="str">
            <v>POM</v>
          </cell>
          <cell r="E26">
            <v>2.1000000000000001E-2</v>
          </cell>
          <cell r="F26">
            <v>2.247E-2</v>
          </cell>
          <cell r="G26">
            <v>15.309699999999999</v>
          </cell>
          <cell r="H26">
            <v>0.95</v>
          </cell>
          <cell r="I26">
            <v>0.36211469368421101</v>
          </cell>
          <cell r="J26" t="str">
            <v>MA1600IIS/570</v>
          </cell>
          <cell r="K26">
            <v>48</v>
          </cell>
          <cell r="L26">
            <v>75</v>
          </cell>
          <cell r="M26">
            <v>2</v>
          </cell>
          <cell r="N26">
            <v>48.5</v>
          </cell>
          <cell r="O26">
            <v>0.76</v>
          </cell>
          <cell r="P26">
            <v>22.5</v>
          </cell>
          <cell r="Q26">
            <v>0.234375</v>
          </cell>
          <cell r="R26">
            <v>0</v>
          </cell>
          <cell r="S26">
            <v>8.4415000000000004E-2</v>
          </cell>
          <cell r="T26">
            <v>0.2</v>
          </cell>
          <cell r="U26">
            <v>0</v>
          </cell>
          <cell r="V26">
            <v>1.2056786157783901</v>
          </cell>
          <cell r="W26">
            <v>1.26</v>
          </cell>
          <cell r="X26">
            <v>-5.4321384221606601E-2</v>
          </cell>
          <cell r="Y26">
            <v>0.165881684706566</v>
          </cell>
          <cell r="Z26">
            <v>0.194392599265507</v>
          </cell>
          <cell r="AA26">
            <v>0.19197916666666701</v>
          </cell>
          <cell r="AB26">
            <v>0.15922913797614599</v>
          </cell>
          <cell r="AC26">
            <v>7.0014512072523696E-2</v>
          </cell>
          <cell r="AD26">
            <v>0</v>
          </cell>
          <cell r="AE26">
            <v>0.69965902277330605</v>
          </cell>
          <cell r="AF26">
            <v>25399</v>
          </cell>
          <cell r="AG26">
            <v>1.46711829052632</v>
          </cell>
        </row>
        <row r="27">
          <cell r="B27" t="str">
            <v>BPC0010079</v>
          </cell>
          <cell r="C27" t="str">
            <v>气囊密封支撑圈</v>
          </cell>
          <cell r="D27" t="str">
            <v>POM</v>
          </cell>
          <cell r="E27">
            <v>0</v>
          </cell>
          <cell r="F27">
            <v>2.0999999999999999E-3</v>
          </cell>
          <cell r="G27">
            <v>15.309699999999999</v>
          </cell>
          <cell r="H27">
            <v>0.96</v>
          </cell>
          <cell r="I27">
            <v>3.3489968750000002E-2</v>
          </cell>
          <cell r="J27" t="str">
            <v>MA2000/7700</v>
          </cell>
          <cell r="K27">
            <v>65</v>
          </cell>
          <cell r="L27">
            <v>55.384615384615401</v>
          </cell>
          <cell r="M27">
            <v>1</v>
          </cell>
          <cell r="N27">
            <v>39.75</v>
          </cell>
          <cell r="O27">
            <v>0.76</v>
          </cell>
          <cell r="P27">
            <v>22.5</v>
          </cell>
          <cell r="Q27">
            <v>0.34615384615384598</v>
          </cell>
          <cell r="R27">
            <v>0</v>
          </cell>
          <cell r="S27">
            <v>7.15583333333333E-3</v>
          </cell>
          <cell r="T27">
            <v>1.6666666666666701E-2</v>
          </cell>
          <cell r="U27">
            <v>0</v>
          </cell>
          <cell r="V27">
            <v>0.73148037252103404</v>
          </cell>
          <cell r="W27">
            <v>0.26</v>
          </cell>
          <cell r="X27">
            <v>0.47148037252103397</v>
          </cell>
          <cell r="Y27">
            <v>2.2784844669482201E-2</v>
          </cell>
          <cell r="Z27">
            <v>0.47322369698155098</v>
          </cell>
          <cell r="AA27">
            <v>0.232384615384615</v>
          </cell>
          <cell r="AB27">
            <v>0.31769084190694802</v>
          </cell>
          <cell r="AC27">
            <v>9.7826730588421399E-3</v>
          </cell>
          <cell r="AD27">
            <v>0</v>
          </cell>
          <cell r="AE27">
            <v>0.954216175842726</v>
          </cell>
          <cell r="AF27">
            <v>78132</v>
          </cell>
          <cell r="AG27">
            <v>0.94186514543269195</v>
          </cell>
        </row>
        <row r="28">
          <cell r="B28" t="str">
            <v>BPC0010080</v>
          </cell>
          <cell r="C28" t="str">
            <v>气源密封支撑圈</v>
          </cell>
          <cell r="D28" t="str">
            <v>POM</v>
          </cell>
          <cell r="E28">
            <v>0</v>
          </cell>
          <cell r="F28">
            <v>1.5499999999999999E-3</v>
          </cell>
          <cell r="G28">
            <v>15.309699999999999</v>
          </cell>
          <cell r="H28">
            <v>0.96</v>
          </cell>
          <cell r="I28">
            <v>2.4718786458333301E-2</v>
          </cell>
          <cell r="J28" t="str">
            <v>MA2000/7700</v>
          </cell>
          <cell r="K28">
            <v>65</v>
          </cell>
          <cell r="L28">
            <v>55.384615384615401</v>
          </cell>
          <cell r="M28">
            <v>1</v>
          </cell>
          <cell r="N28">
            <v>39.75</v>
          </cell>
          <cell r="O28">
            <v>0.76</v>
          </cell>
          <cell r="P28">
            <v>22.5</v>
          </cell>
          <cell r="Q28">
            <v>0.34615384615384598</v>
          </cell>
          <cell r="R28">
            <v>0</v>
          </cell>
          <cell r="S28">
            <v>7.15583333333333E-3</v>
          </cell>
          <cell r="T28">
            <v>1.6666666666666701E-2</v>
          </cell>
          <cell r="U28">
            <v>0</v>
          </cell>
          <cell r="V28">
            <v>0.72133869299629405</v>
          </cell>
          <cell r="W28">
            <v>0.23</v>
          </cell>
          <cell r="X28">
            <v>0.49133869299629401</v>
          </cell>
          <cell r="Y28">
            <v>2.3105188767064098E-2</v>
          </cell>
          <cell r="Z28">
            <v>0.47987699746979201</v>
          </cell>
          <cell r="AA28">
            <v>0.232384615384615</v>
          </cell>
          <cell r="AB28">
            <v>0.322157424301387</v>
          </cell>
          <cell r="AC28">
            <v>9.9202127971389602E-3</v>
          </cell>
          <cell r="AD28">
            <v>0</v>
          </cell>
          <cell r="AE28">
            <v>0.96573206636724795</v>
          </cell>
          <cell r="AF28">
            <v>78202</v>
          </cell>
          <cell r="AG28">
            <v>0.92870837199519196</v>
          </cell>
        </row>
        <row r="29">
          <cell r="B29" t="str">
            <v>BPC0010081</v>
          </cell>
          <cell r="C29" t="str">
            <v>阻尼密封支撑圈</v>
          </cell>
          <cell r="D29" t="str">
            <v>POM</v>
          </cell>
          <cell r="E29">
            <v>0</v>
          </cell>
          <cell r="F29">
            <v>2.3500000000000001E-3</v>
          </cell>
          <cell r="G29">
            <v>15.309699999999999</v>
          </cell>
          <cell r="H29">
            <v>0.96</v>
          </cell>
          <cell r="I29">
            <v>3.74768697916667E-2</v>
          </cell>
          <cell r="J29" t="str">
            <v>MA2000/7700</v>
          </cell>
          <cell r="K29">
            <v>65</v>
          </cell>
          <cell r="L29">
            <v>55.384615384615401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0.34615384615384598</v>
          </cell>
          <cell r="R29">
            <v>0</v>
          </cell>
          <cell r="S29">
            <v>7.15583333333333E-3</v>
          </cell>
          <cell r="T29">
            <v>1.6666666666666701E-2</v>
          </cell>
          <cell r="U29">
            <v>0</v>
          </cell>
          <cell r="V29">
            <v>0.73609022685046099</v>
          </cell>
          <cell r="W29">
            <v>0.26</v>
          </cell>
          <cell r="X29">
            <v>0.47609022685046098</v>
          </cell>
          <cell r="Y29">
            <v>2.2642151816060701E-2</v>
          </cell>
          <cell r="Z29">
            <v>0.47026007617972099</v>
          </cell>
          <cell r="AA29">
            <v>0.232384615384615</v>
          </cell>
          <cell r="AB29">
            <v>0.31570126447531899</v>
          </cell>
          <cell r="AC29">
            <v>9.7214078822256394E-3</v>
          </cell>
          <cell r="AD29">
            <v>0</v>
          </cell>
          <cell r="AE29">
            <v>0.94908658147518099</v>
          </cell>
          <cell r="AF29">
            <v>77246</v>
          </cell>
          <cell r="AG29">
            <v>0.94784549699519205</v>
          </cell>
        </row>
        <row r="30">
          <cell r="B30" t="str">
            <v>BPC0010035</v>
          </cell>
          <cell r="C30" t="str">
            <v>气缸支架</v>
          </cell>
          <cell r="D30" t="str">
            <v>PA6+GF30</v>
          </cell>
          <cell r="E30">
            <v>2.3E-2</v>
          </cell>
          <cell r="F30">
            <v>2.3689999999999999E-2</v>
          </cell>
          <cell r="G30">
            <v>13.716799999999999</v>
          </cell>
          <cell r="H30">
            <v>0.98</v>
          </cell>
          <cell r="I30">
            <v>0.33158264489795902</v>
          </cell>
          <cell r="J30" t="str">
            <v>HTF120/TJ</v>
          </cell>
          <cell r="K30">
            <v>60</v>
          </cell>
          <cell r="L30">
            <v>60</v>
          </cell>
          <cell r="M30">
            <v>2</v>
          </cell>
          <cell r="N30">
            <v>27.15</v>
          </cell>
          <cell r="O30">
            <v>0.76</v>
          </cell>
          <cell r="P30">
            <v>22.5</v>
          </cell>
          <cell r="Q30">
            <v>0.1875</v>
          </cell>
          <cell r="R30">
            <v>0</v>
          </cell>
          <cell r="S30">
            <v>2.9348333333333299E-2</v>
          </cell>
          <cell r="T30">
            <v>6.6666666666666693E-2</v>
          </cell>
          <cell r="U30">
            <v>0</v>
          </cell>
          <cell r="V30">
            <v>0.78133539371095395</v>
          </cell>
          <cell r="W30">
            <v>1.76</v>
          </cell>
          <cell r="X30">
            <v>-0.97866460628904595</v>
          </cell>
          <cell r="Y30">
            <v>8.5324007082327694E-2</v>
          </cell>
          <cell r="Z30">
            <v>0.23997376991904601</v>
          </cell>
          <cell r="AA30">
            <v>8.5974999999999996E-2</v>
          </cell>
          <cell r="AB30">
            <v>0.110035972633547</v>
          </cell>
          <cell r="AC30">
            <v>3.7561761017817601E-2</v>
          </cell>
          <cell r="AD30">
            <v>0</v>
          </cell>
          <cell r="AE30">
            <v>0.57562060087524403</v>
          </cell>
          <cell r="AF30">
            <v>2385</v>
          </cell>
          <cell r="AG30">
            <v>1.00360146734694</v>
          </cell>
        </row>
        <row r="31">
          <cell r="B31" t="str">
            <v>BPC0010041</v>
          </cell>
          <cell r="C31" t="str">
            <v>挡片</v>
          </cell>
          <cell r="D31" t="str">
            <v>PA6+GF30</v>
          </cell>
          <cell r="E31">
            <v>1E-3</v>
          </cell>
          <cell r="F31">
            <v>1.0499999999999999E-3</v>
          </cell>
          <cell r="G31">
            <v>13.716799999999999</v>
          </cell>
          <cell r="H31">
            <v>0.98</v>
          </cell>
          <cell r="I31">
            <v>1.4696571428571399E-2</v>
          </cell>
          <cell r="J31" t="str">
            <v>HTF120/TJ</v>
          </cell>
          <cell r="K31">
            <v>60</v>
          </cell>
          <cell r="L31">
            <v>60</v>
          </cell>
          <cell r="M31">
            <v>2</v>
          </cell>
          <cell r="N31">
            <v>27.15</v>
          </cell>
          <cell r="O31">
            <v>0.76</v>
          </cell>
          <cell r="P31">
            <v>22.5</v>
          </cell>
          <cell r="Q31">
            <v>0.1875</v>
          </cell>
          <cell r="R31">
            <v>0</v>
          </cell>
          <cell r="S31">
            <v>4.77055555555556E-3</v>
          </cell>
          <cell r="T31">
            <v>1.1111111111111099E-2</v>
          </cell>
          <cell r="U31">
            <v>0</v>
          </cell>
          <cell r="V31">
            <v>0.34228007920310999</v>
          </cell>
          <cell r="W31">
            <v>0.08</v>
          </cell>
          <cell r="X31">
            <v>0.26228007920310997</v>
          </cell>
          <cell r="Y31">
            <v>3.24620443497027E-2</v>
          </cell>
          <cell r="Z31">
            <v>0.54779699840123297</v>
          </cell>
          <cell r="AA31">
            <v>8.5974999999999996E-2</v>
          </cell>
          <cell r="AB31">
            <v>0.251183183666912</v>
          </cell>
          <cell r="AC31">
            <v>1.3937578741544899E-2</v>
          </cell>
          <cell r="AD31">
            <v>0</v>
          </cell>
          <cell r="AE31">
            <v>0.95706273218474303</v>
          </cell>
          <cell r="AF31">
            <v>1200</v>
          </cell>
          <cell r="AG31">
            <v>0.44813902380952397</v>
          </cell>
        </row>
        <row r="32">
          <cell r="B32" t="str">
            <v>BPC0010036</v>
          </cell>
          <cell r="C32" t="str">
            <v>气缸缸体</v>
          </cell>
          <cell r="D32" t="str">
            <v>POM</v>
          </cell>
          <cell r="E32">
            <v>8.9999999999999993E-3</v>
          </cell>
          <cell r="F32">
            <v>9.7199999999999995E-3</v>
          </cell>
          <cell r="G32">
            <v>15.309699999999999</v>
          </cell>
          <cell r="H32">
            <v>0.9</v>
          </cell>
          <cell r="I32">
            <v>0.16534476000000001</v>
          </cell>
          <cell r="J32" t="str">
            <v>HTF86/TJ</v>
          </cell>
          <cell r="K32">
            <v>60</v>
          </cell>
          <cell r="L32">
            <v>60</v>
          </cell>
          <cell r="M32">
            <v>2</v>
          </cell>
          <cell r="N32">
            <v>21.2</v>
          </cell>
          <cell r="O32">
            <v>0.76</v>
          </cell>
          <cell r="P32">
            <v>22.5</v>
          </cell>
          <cell r="Q32">
            <v>0.1875</v>
          </cell>
          <cell r="R32">
            <v>0</v>
          </cell>
          <cell r="S32">
            <v>7.02483333333333E-3</v>
          </cell>
          <cell r="T32">
            <v>1.6666666666666701E-2</v>
          </cell>
          <cell r="U32">
            <v>0</v>
          </cell>
          <cell r="V32">
            <v>0.54166448177777804</v>
          </cell>
          <cell r="W32">
            <v>1.35</v>
          </cell>
          <cell r="X32">
            <v>-0.80833551822222205</v>
          </cell>
          <cell r="Y32">
            <v>3.0769354881763002E-2</v>
          </cell>
          <cell r="Z32">
            <v>0.34615524241983298</v>
          </cell>
          <cell r="AA32">
            <v>6.7133333333333295E-2</v>
          </cell>
          <cell r="AB32">
            <v>0.123938961463741</v>
          </cell>
          <cell r="AC32">
            <v>1.29689753891143E-2</v>
          </cell>
          <cell r="AD32">
            <v>0</v>
          </cell>
          <cell r="AE32">
            <v>0.69474690410320505</v>
          </cell>
          <cell r="AF32">
            <v>1000</v>
          </cell>
          <cell r="AG32">
            <v>0.65365863999999996</v>
          </cell>
        </row>
        <row r="33">
          <cell r="B33" t="str">
            <v>BPC0010037</v>
          </cell>
          <cell r="C33" t="str">
            <v>气缸端盖</v>
          </cell>
          <cell r="D33" t="str">
            <v>POM</v>
          </cell>
          <cell r="E33">
            <v>1.189E-3</v>
          </cell>
          <cell r="F33">
            <v>1.22467E-3</v>
          </cell>
          <cell r="G33">
            <v>15.309699999999999</v>
          </cell>
          <cell r="H33">
            <v>0.98</v>
          </cell>
          <cell r="I33">
            <v>1.91319696928571E-2</v>
          </cell>
          <cell r="J33" t="str">
            <v>HTF120/TJ</v>
          </cell>
          <cell r="K33">
            <v>65.454545454545496</v>
          </cell>
          <cell r="L33">
            <v>55</v>
          </cell>
          <cell r="M33">
            <v>4</v>
          </cell>
          <cell r="N33">
            <v>27.15</v>
          </cell>
          <cell r="O33">
            <v>0.76</v>
          </cell>
          <cell r="P33">
            <v>22.5</v>
          </cell>
          <cell r="Q33">
            <v>8.5937499999999903E-2</v>
          </cell>
          <cell r="R33">
            <v>0</v>
          </cell>
          <cell r="S33">
            <v>7.02483333333333E-3</v>
          </cell>
          <cell r="T33">
            <v>1.6666666666666701E-2</v>
          </cell>
          <cell r="U33">
            <v>0</v>
          </cell>
          <cell r="V33">
            <v>0.18733118633578699</v>
          </cell>
          <cell r="W33">
            <v>0.19</v>
          </cell>
          <cell r="X33">
            <v>-2.6688136642129298E-3</v>
          </cell>
          <cell r="Y33">
            <v>8.8968991189710703E-2</v>
          </cell>
          <cell r="Z33">
            <v>0.45874636082194498</v>
          </cell>
          <cell r="AA33">
            <v>3.9405208333333303E-2</v>
          </cell>
          <cell r="AB33">
            <v>0.210350497982222</v>
          </cell>
          <cell r="AC33">
            <v>3.7499540096551098E-2</v>
          </cell>
          <cell r="AD33">
            <v>0</v>
          </cell>
          <cell r="AE33">
            <v>0.89787087741726301</v>
          </cell>
          <cell r="AG33">
            <v>0.240403517039286</v>
          </cell>
        </row>
        <row r="34">
          <cell r="B34" t="str">
            <v>BPC0010038</v>
          </cell>
          <cell r="C34" t="str">
            <v>传动齿条</v>
          </cell>
          <cell r="D34" t="str">
            <v>POM</v>
          </cell>
          <cell r="E34">
            <v>3.0000000000000001E-3</v>
          </cell>
          <cell r="F34">
            <v>3.2100000000000002E-3</v>
          </cell>
          <cell r="G34">
            <v>15.309699999999999</v>
          </cell>
          <cell r="H34">
            <v>0.98</v>
          </cell>
          <cell r="I34">
            <v>5.0147078571428597E-2</v>
          </cell>
          <cell r="J34" t="str">
            <v>HTF120/TJ</v>
          </cell>
          <cell r="K34">
            <v>65.454545454545496</v>
          </cell>
          <cell r="L34">
            <v>55</v>
          </cell>
          <cell r="M34">
            <v>4</v>
          </cell>
          <cell r="N34">
            <v>27.15</v>
          </cell>
          <cell r="O34">
            <v>0.76</v>
          </cell>
          <cell r="P34">
            <v>22.5</v>
          </cell>
          <cell r="Q34">
            <v>8.5937499999999903E-2</v>
          </cell>
          <cell r="R34">
            <v>0</v>
          </cell>
          <cell r="S34">
            <v>7.02483333333333E-3</v>
          </cell>
          <cell r="T34">
            <v>1.6666666666666701E-2</v>
          </cell>
          <cell r="U34">
            <v>0</v>
          </cell>
          <cell r="V34">
            <v>0.22246054435131199</v>
          </cell>
          <cell r="W34">
            <v>0.2</v>
          </cell>
          <cell r="X34">
            <v>2.2460544351311899E-2</v>
          </cell>
          <cell r="Y34">
            <v>7.4919652450128604E-2</v>
          </cell>
          <cell r="Z34">
            <v>0.38630445794597401</v>
          </cell>
          <cell r="AA34">
            <v>3.9405208333333303E-2</v>
          </cell>
          <cell r="AB34">
            <v>0.17713347078349401</v>
          </cell>
          <cell r="AC34">
            <v>3.1577884311204597E-2</v>
          </cell>
          <cell r="AD34">
            <v>0</v>
          </cell>
          <cell r="AE34">
            <v>0.77457989812235695</v>
          </cell>
          <cell r="AG34">
            <v>0.28692618035714301</v>
          </cell>
        </row>
        <row r="35">
          <cell r="B35" t="str">
            <v>BPC0010039</v>
          </cell>
          <cell r="C35" t="str">
            <v>气缸杆</v>
          </cell>
          <cell r="D35" t="str">
            <v>POM</v>
          </cell>
          <cell r="E35">
            <v>2E-3</v>
          </cell>
          <cell r="F35">
            <v>2.14E-3</v>
          </cell>
          <cell r="G35">
            <v>15.309699999999999</v>
          </cell>
          <cell r="H35">
            <v>0.98</v>
          </cell>
          <cell r="I35">
            <v>3.3431385714285701E-2</v>
          </cell>
          <cell r="J35" t="str">
            <v>HTF120/TJ</v>
          </cell>
          <cell r="K35">
            <v>65.454545454545496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8.5937499999999903E-2</v>
          </cell>
          <cell r="R35">
            <v>0</v>
          </cell>
          <cell r="S35">
            <v>7.02483333333333E-3</v>
          </cell>
          <cell r="T35">
            <v>1.6666666666666701E-2</v>
          </cell>
          <cell r="U35">
            <v>0</v>
          </cell>
          <cell r="V35">
            <v>0.20352746366618099</v>
          </cell>
          <cell r="W35">
            <v>0.19</v>
          </cell>
          <cell r="X35">
            <v>1.3527463666180699E-2</v>
          </cell>
          <cell r="Y35">
            <v>8.1889030435729496E-2</v>
          </cell>
          <cell r="Z35">
            <v>0.422240313184229</v>
          </cell>
          <cell r="AA35">
            <v>3.9405208333333303E-2</v>
          </cell>
          <cell r="AB35">
            <v>0.19361125827207501</v>
          </cell>
          <cell r="AC35">
            <v>3.4515407438355503E-2</v>
          </cell>
          <cell r="AD35">
            <v>0</v>
          </cell>
          <cell r="AE35">
            <v>0.835740174264055</v>
          </cell>
          <cell r="AG35">
            <v>0.26185264107142803</v>
          </cell>
        </row>
        <row r="36">
          <cell r="B36" t="str">
            <v>BPC0010040</v>
          </cell>
          <cell r="C36" t="str">
            <v>扇形齿轮</v>
          </cell>
          <cell r="D36" t="str">
            <v>POM</v>
          </cell>
          <cell r="E36">
            <v>1E-3</v>
          </cell>
          <cell r="F36">
            <v>1.07E-3</v>
          </cell>
          <cell r="G36">
            <v>15.309699999999999</v>
          </cell>
          <cell r="H36">
            <v>0.98</v>
          </cell>
          <cell r="I36">
            <v>1.6715692857142899E-2</v>
          </cell>
          <cell r="J36" t="str">
            <v>HTF120/TJ</v>
          </cell>
          <cell r="K36">
            <v>65.454545454545496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8.5937499999999903E-2</v>
          </cell>
          <cell r="R36">
            <v>0</v>
          </cell>
          <cell r="S36">
            <v>7.02483333333333E-3</v>
          </cell>
          <cell r="T36">
            <v>1.6666666666666701E-2</v>
          </cell>
          <cell r="U36">
            <v>0</v>
          </cell>
          <cell r="V36">
            <v>0.18459438298104899</v>
          </cell>
          <cell r="W36">
            <v>0.17</v>
          </cell>
          <cell r="X36">
            <v>1.4594382981049399E-2</v>
          </cell>
          <cell r="Y36">
            <v>9.0288048842622204E-2</v>
          </cell>
          <cell r="Z36">
            <v>0.46554775184476899</v>
          </cell>
          <cell r="AA36">
            <v>3.9405208333333303E-2</v>
          </cell>
          <cell r="AB36">
            <v>0.21346916247922201</v>
          </cell>
          <cell r="AC36">
            <v>3.8055509706676698E-2</v>
          </cell>
          <cell r="AD36">
            <v>0</v>
          </cell>
          <cell r="AE36">
            <v>0.90944636241256105</v>
          </cell>
          <cell r="AG36">
            <v>0.23677910178571401</v>
          </cell>
        </row>
        <row r="37">
          <cell r="B37" t="str">
            <v>BPC0010087</v>
          </cell>
          <cell r="C37" t="str">
            <v>气缸活塞</v>
          </cell>
          <cell r="D37" t="str">
            <v>POM</v>
          </cell>
          <cell r="E37">
            <v>2E-3</v>
          </cell>
          <cell r="F37">
            <v>2.14E-3</v>
          </cell>
          <cell r="G37">
            <v>15.309699999999999</v>
          </cell>
          <cell r="H37">
            <v>0.98</v>
          </cell>
          <cell r="I37">
            <v>3.3431385714285701E-2</v>
          </cell>
          <cell r="J37" t="str">
            <v>HTF86/TJ</v>
          </cell>
          <cell r="K37">
            <v>65.454545454545496</v>
          </cell>
          <cell r="L37">
            <v>55</v>
          </cell>
          <cell r="M37">
            <v>2</v>
          </cell>
          <cell r="N37">
            <v>21.2</v>
          </cell>
          <cell r="O37">
            <v>0.76</v>
          </cell>
          <cell r="P37">
            <v>22.5</v>
          </cell>
          <cell r="Q37">
            <v>0.171875</v>
          </cell>
          <cell r="R37">
            <v>0</v>
          </cell>
          <cell r="S37">
            <v>2.8067533333333301E-3</v>
          </cell>
          <cell r="T37">
            <v>6.6666666666666697E-3</v>
          </cell>
          <cell r="U37">
            <v>0</v>
          </cell>
          <cell r="V37">
            <v>0.31171653715257502</v>
          </cell>
          <cell r="W37">
            <v>0.27</v>
          </cell>
          <cell r="X37">
            <v>4.1716537152575298E-2</v>
          </cell>
          <cell r="Y37">
            <v>2.1386952157124599E-2</v>
          </cell>
          <cell r="Z37">
            <v>0.55138236030086696</v>
          </cell>
          <cell r="AA37">
            <v>6.1538888888888803E-2</v>
          </cell>
          <cell r="AB37">
            <v>0.19741939087039001</v>
          </cell>
          <cell r="AC37">
            <v>9.0041848885274705E-3</v>
          </cell>
          <cell r="AD37">
            <v>0</v>
          </cell>
          <cell r="AE37">
            <v>0.89275068297732896</v>
          </cell>
          <cell r="AF37">
            <v>69020</v>
          </cell>
          <cell r="AG37">
            <v>0.40974133190476197</v>
          </cell>
        </row>
        <row r="38">
          <cell r="B38" t="str">
            <v>SHT0010683</v>
          </cell>
          <cell r="C38" t="str">
            <v>腰托调节开关面板</v>
          </cell>
          <cell r="D38" t="str">
            <v>ABS+PC</v>
          </cell>
          <cell r="E38">
            <v>0</v>
          </cell>
          <cell r="F38">
            <v>1.52125E-2</v>
          </cell>
          <cell r="G38">
            <v>18.584099999999999</v>
          </cell>
          <cell r="H38">
            <v>0.96</v>
          </cell>
          <cell r="I38">
            <v>0.29449023046875</v>
          </cell>
          <cell r="J38" t="str">
            <v>MA2000/700</v>
          </cell>
          <cell r="K38">
            <v>60</v>
          </cell>
          <cell r="L38">
            <v>60</v>
          </cell>
          <cell r="M38">
            <v>4</v>
          </cell>
          <cell r="N38">
            <v>39.75</v>
          </cell>
          <cell r="O38">
            <v>0.76</v>
          </cell>
          <cell r="P38">
            <v>22.5</v>
          </cell>
          <cell r="Q38">
            <v>9.375E-2</v>
          </cell>
          <cell r="R38">
            <v>0</v>
          </cell>
          <cell r="S38">
            <v>2.1031000000000001E-2</v>
          </cell>
          <cell r="T38">
            <v>0.05</v>
          </cell>
          <cell r="U38">
            <v>0</v>
          </cell>
          <cell r="V38">
            <v>0.59270525085449199</v>
          </cell>
          <cell r="W38">
            <v>0.75</v>
          </cell>
          <cell r="X38">
            <v>-0.15729474914550801</v>
          </cell>
          <cell r="Y38">
            <v>8.4358962448731298E-2</v>
          </cell>
          <cell r="Z38">
            <v>0.15817305459137099</v>
          </cell>
          <cell r="AA38">
            <v>6.2937499999999993E-2</v>
          </cell>
          <cell r="AB38">
            <v>0.106186843982341</v>
          </cell>
          <cell r="AC38">
            <v>3.5483066785185403E-2</v>
          </cell>
          <cell r="AD38">
            <v>0</v>
          </cell>
          <cell r="AE38">
            <v>0.50314219412737005</v>
          </cell>
          <cell r="AF38">
            <v>29366</v>
          </cell>
          <cell r="AG38">
            <v>0.74779759570312498</v>
          </cell>
        </row>
        <row r="39">
          <cell r="B39" t="str">
            <v>SHT0010684</v>
          </cell>
          <cell r="C39" t="str">
            <v>腰托调节开关前按钮1</v>
          </cell>
          <cell r="D39" t="str">
            <v>ABS+PC</v>
          </cell>
          <cell r="E39">
            <v>3.0000000000000001E-3</v>
          </cell>
          <cell r="F39">
            <v>3.0333000000000001E-3</v>
          </cell>
          <cell r="G39">
            <v>18.584099999999999</v>
          </cell>
          <cell r="H39">
            <v>0.98</v>
          </cell>
          <cell r="I39">
            <v>5.75215821734694E-2</v>
          </cell>
          <cell r="J39" t="str">
            <v>MA2000/700</v>
          </cell>
          <cell r="K39">
            <v>65.454545454545496</v>
          </cell>
          <cell r="L39">
            <v>55</v>
          </cell>
          <cell r="M39">
            <v>3</v>
          </cell>
          <cell r="N39">
            <v>39.75</v>
          </cell>
          <cell r="O39">
            <v>0.76</v>
          </cell>
          <cell r="P39">
            <v>22.5</v>
          </cell>
          <cell r="Q39">
            <v>0.114583333333333</v>
          </cell>
          <cell r="R39">
            <v>0</v>
          </cell>
          <cell r="S39">
            <v>4.6832222222222197E-3</v>
          </cell>
          <cell r="T39">
            <v>1.1111111111111099E-2</v>
          </cell>
          <cell r="U39">
            <v>0.2</v>
          </cell>
          <cell r="V39">
            <v>0.49785725633933697</v>
          </cell>
          <cell r="W39">
            <v>0.21</v>
          </cell>
          <cell r="X39">
            <v>0.28785725633933701</v>
          </cell>
          <cell r="Y39">
            <v>2.23178651503631E-2</v>
          </cell>
          <cell r="Z39">
            <v>0.23015298436311901</v>
          </cell>
          <cell r="AA39">
            <v>7.6923611111111095E-2</v>
          </cell>
          <cell r="AB39">
            <v>0.15450937016910801</v>
          </cell>
          <cell r="AC39">
            <v>9.4067569822265593E-3</v>
          </cell>
          <cell r="AD39">
            <v>0.40172157270653702</v>
          </cell>
          <cell r="AE39">
            <v>0.88446169772352801</v>
          </cell>
          <cell r="AF39">
            <v>18895</v>
          </cell>
          <cell r="AG39">
            <v>0.58933712326020404</v>
          </cell>
        </row>
        <row r="40">
          <cell r="B40" t="str">
            <v>SHT0010685</v>
          </cell>
          <cell r="C40" t="str">
            <v>腰托调节开关中间按钮2</v>
          </cell>
          <cell r="D40" t="str">
            <v>ABS+PC</v>
          </cell>
          <cell r="E40">
            <v>3.0000000000000001E-3</v>
          </cell>
          <cell r="F40">
            <v>3.0333000000000001E-3</v>
          </cell>
          <cell r="G40">
            <v>18.584099999999999</v>
          </cell>
          <cell r="H40">
            <v>0.98</v>
          </cell>
          <cell r="I40">
            <v>5.75215821734694E-2</v>
          </cell>
          <cell r="J40" t="str">
            <v>MA2000/700</v>
          </cell>
          <cell r="K40">
            <v>65.454545454545496</v>
          </cell>
          <cell r="L40">
            <v>55</v>
          </cell>
          <cell r="M40">
            <v>3</v>
          </cell>
          <cell r="N40">
            <v>39.75</v>
          </cell>
          <cell r="O40">
            <v>0.76</v>
          </cell>
          <cell r="P40">
            <v>22.5</v>
          </cell>
          <cell r="Q40">
            <v>0.114583333333333</v>
          </cell>
          <cell r="R40">
            <v>0</v>
          </cell>
          <cell r="S40">
            <v>4.6832222222222197E-3</v>
          </cell>
          <cell r="T40">
            <v>1.1111111111111099E-2</v>
          </cell>
          <cell r="U40">
            <v>0.2</v>
          </cell>
          <cell r="V40">
            <v>0.49785725633933697</v>
          </cell>
          <cell r="W40">
            <v>0.21</v>
          </cell>
          <cell r="X40">
            <v>0.28785725633933701</v>
          </cell>
          <cell r="Y40">
            <v>2.23178651503631E-2</v>
          </cell>
          <cell r="Z40">
            <v>0.23015298436311901</v>
          </cell>
          <cell r="AA40">
            <v>7.6923611111111095E-2</v>
          </cell>
          <cell r="AB40">
            <v>0.15450937016910801</v>
          </cell>
          <cell r="AC40">
            <v>9.4067569822265593E-3</v>
          </cell>
          <cell r="AD40">
            <v>0.40172157270653702</v>
          </cell>
          <cell r="AE40">
            <v>0.88446169772352801</v>
          </cell>
          <cell r="AF40">
            <v>21830</v>
          </cell>
          <cell r="AG40">
            <v>0.58933712326020404</v>
          </cell>
        </row>
        <row r="41">
          <cell r="B41" t="str">
            <v>SHT0010686</v>
          </cell>
          <cell r="C41" t="str">
            <v>腰托调节开关后按钮3</v>
          </cell>
          <cell r="D41" t="str">
            <v>ABS+PC</v>
          </cell>
          <cell r="E41">
            <v>3.0000000000000001E-3</v>
          </cell>
          <cell r="F41">
            <v>3.0333000000000001E-3</v>
          </cell>
          <cell r="G41">
            <v>18.584099999999999</v>
          </cell>
          <cell r="H41">
            <v>0.98</v>
          </cell>
          <cell r="I41">
            <v>5.75215821734694E-2</v>
          </cell>
          <cell r="J41" t="str">
            <v>MA2000/700</v>
          </cell>
          <cell r="K41">
            <v>65.454545454545496</v>
          </cell>
          <cell r="L41">
            <v>55</v>
          </cell>
          <cell r="M41">
            <v>3</v>
          </cell>
          <cell r="N41">
            <v>39.75</v>
          </cell>
          <cell r="O41">
            <v>0.76</v>
          </cell>
          <cell r="P41">
            <v>22.5</v>
          </cell>
          <cell r="Q41">
            <v>0.114583333333333</v>
          </cell>
          <cell r="R41">
            <v>0</v>
          </cell>
          <cell r="S41">
            <v>4.6832222222222197E-3</v>
          </cell>
          <cell r="T41">
            <v>1.1111111111111099E-2</v>
          </cell>
          <cell r="U41">
            <v>0.2</v>
          </cell>
          <cell r="V41">
            <v>0.49785725633933697</v>
          </cell>
          <cell r="W41">
            <v>0.21</v>
          </cell>
          <cell r="X41">
            <v>0.28785725633933701</v>
          </cell>
          <cell r="Y41">
            <v>2.23178651503631E-2</v>
          </cell>
          <cell r="Z41">
            <v>0.23015298436311901</v>
          </cell>
          <cell r="AA41">
            <v>7.6923611111111095E-2</v>
          </cell>
          <cell r="AB41">
            <v>0.15450937016910801</v>
          </cell>
          <cell r="AC41">
            <v>9.4067569822265593E-3</v>
          </cell>
          <cell r="AD41">
            <v>0.40172157270653702</v>
          </cell>
          <cell r="AE41">
            <v>0.88446169772352801</v>
          </cell>
          <cell r="AF41">
            <v>3440</v>
          </cell>
          <cell r="AG41">
            <v>0.58933712326020404</v>
          </cell>
        </row>
        <row r="42">
          <cell r="B42" t="str">
            <v>SHT0011464</v>
          </cell>
          <cell r="C42" t="str">
            <v>腰托开关按钮堵盖</v>
          </cell>
          <cell r="D42" t="str">
            <v>PA6+GF30</v>
          </cell>
          <cell r="E42">
            <v>6.0000000000000001E-3</v>
          </cell>
          <cell r="F42">
            <v>6.3E-3</v>
          </cell>
          <cell r="G42">
            <v>13.716799999999999</v>
          </cell>
          <cell r="H42">
            <v>0.98</v>
          </cell>
          <cell r="I42">
            <v>8.8179428571428603E-2</v>
          </cell>
          <cell r="J42" t="str">
            <v>HTF86/TJ</v>
          </cell>
          <cell r="K42">
            <v>55.384615384615401</v>
          </cell>
          <cell r="L42">
            <v>65</v>
          </cell>
          <cell r="M42">
            <v>8</v>
          </cell>
          <cell r="N42">
            <v>21.2</v>
          </cell>
          <cell r="O42">
            <v>0.76</v>
          </cell>
          <cell r="P42">
            <v>22.5</v>
          </cell>
          <cell r="Q42">
            <v>5.078125E-2</v>
          </cell>
          <cell r="R42">
            <v>0</v>
          </cell>
          <cell r="S42">
            <v>4.6832222222222197E-3</v>
          </cell>
          <cell r="T42">
            <v>1.1111111111111099E-2</v>
          </cell>
          <cell r="U42">
            <v>0</v>
          </cell>
          <cell r="V42">
            <v>0.19378240634110799</v>
          </cell>
          <cell r="W42">
            <v>0.28000000000000003</v>
          </cell>
          <cell r="X42">
            <v>-8.6217593658892103E-2</v>
          </cell>
          <cell r="Y42">
            <v>5.7338079967655199E-2</v>
          </cell>
          <cell r="Z42">
            <v>0.26205294360217402</v>
          </cell>
          <cell r="AA42">
            <v>1.81819444444444E-2</v>
          </cell>
          <cell r="AB42">
            <v>9.3826600607071695E-2</v>
          </cell>
          <cell r="AC42">
            <v>2.4167427325566999E-2</v>
          </cell>
          <cell r="AD42">
            <v>0</v>
          </cell>
          <cell r="AE42">
            <v>0.54495647857623597</v>
          </cell>
          <cell r="AF42">
            <v>13700</v>
          </cell>
          <cell r="AG42">
            <v>0.25150826785714298</v>
          </cell>
        </row>
        <row r="43">
          <cell r="B43" t="str">
            <v>BPC0010065</v>
          </cell>
          <cell r="C43" t="str">
            <v>按钮外壳</v>
          </cell>
          <cell r="D43" t="str">
            <v>POM</v>
          </cell>
          <cell r="E43">
            <v>1.2E-2</v>
          </cell>
          <cell r="F43">
            <v>1.2959999999999999E-2</v>
          </cell>
          <cell r="G43">
            <v>15.309699999999999</v>
          </cell>
          <cell r="H43">
            <v>0.94</v>
          </cell>
          <cell r="I43">
            <v>0.211078417021277</v>
          </cell>
          <cell r="J43" t="str">
            <v>HTF120/TJ</v>
          </cell>
          <cell r="K43">
            <v>51.428571428571502</v>
          </cell>
          <cell r="L43">
            <v>69.999999999999901</v>
          </cell>
          <cell r="M43">
            <v>2</v>
          </cell>
          <cell r="N43">
            <v>27.15</v>
          </cell>
          <cell r="O43">
            <v>0.76</v>
          </cell>
          <cell r="P43">
            <v>22.5</v>
          </cell>
          <cell r="Q43">
            <v>0.21875</v>
          </cell>
          <cell r="R43">
            <v>0</v>
          </cell>
          <cell r="S43">
            <v>2.2338E-2</v>
          </cell>
          <cell r="T43">
            <v>0.05</v>
          </cell>
          <cell r="U43">
            <v>0</v>
          </cell>
          <cell r="V43">
            <v>0.69834562541874201</v>
          </cell>
          <cell r="W43">
            <v>1.33</v>
          </cell>
          <cell r="X43">
            <v>-0.63165437458125895</v>
          </cell>
          <cell r="Y43">
            <v>7.1597785079585793E-2</v>
          </cell>
          <cell r="Z43">
            <v>0.313240309723188</v>
          </cell>
          <cell r="AA43">
            <v>0.100304166666667</v>
          </cell>
          <cell r="AB43">
            <v>0.14363112335174</v>
          </cell>
          <cell r="AC43">
            <v>3.1987026462155801E-2</v>
          </cell>
          <cell r="AD43">
            <v>0</v>
          </cell>
          <cell r="AE43">
            <v>0.69774505726342895</v>
          </cell>
          <cell r="AF43">
            <v>1050</v>
          </cell>
          <cell r="AG43">
            <v>0.86753687553191505</v>
          </cell>
        </row>
        <row r="44">
          <cell r="B44" t="str">
            <v>SHT0011210</v>
          </cell>
          <cell r="C44" t="str">
            <v>气囊上盖</v>
          </cell>
          <cell r="D44" t="str">
            <v>PA6+GF30</v>
          </cell>
          <cell r="E44">
            <v>0</v>
          </cell>
          <cell r="F44">
            <v>8.48E-2</v>
          </cell>
          <cell r="G44">
            <v>13.716799999999999</v>
          </cell>
          <cell r="H44">
            <v>0.95</v>
          </cell>
          <cell r="I44">
            <v>1.22440488421053</v>
          </cell>
          <cell r="J44" t="str">
            <v>MA3200/1700</v>
          </cell>
          <cell r="K44">
            <v>34.285714285714299</v>
          </cell>
          <cell r="L44">
            <v>105</v>
          </cell>
          <cell r="M44">
            <v>2</v>
          </cell>
          <cell r="N44">
            <v>75.900000000000006</v>
          </cell>
          <cell r="O44">
            <v>0.76</v>
          </cell>
          <cell r="P44">
            <v>22.5</v>
          </cell>
          <cell r="Q44">
            <v>0.328125</v>
          </cell>
          <cell r="R44">
            <v>0</v>
          </cell>
          <cell r="S44">
            <v>5.6082666666666697E-2</v>
          </cell>
          <cell r="T44">
            <v>0.133333333333333</v>
          </cell>
          <cell r="U44">
            <v>0</v>
          </cell>
          <cell r="V44">
            <v>2.4948771015512499</v>
          </cell>
          <cell r="W44">
            <v>3.65</v>
          </cell>
          <cell r="X44">
            <v>-1.15512289844875</v>
          </cell>
          <cell r="Y44">
            <v>5.3442846242979299E-2</v>
          </cell>
          <cell r="Z44">
            <v>0.13151950442608201</v>
          </cell>
          <cell r="AA44">
            <v>0.4206125</v>
          </cell>
          <cell r="AB44">
            <v>0.168590468740314</v>
          </cell>
          <cell r="AC44">
            <v>2.2479129986722E-2</v>
          </cell>
          <cell r="AD44">
            <v>0</v>
          </cell>
          <cell r="AE44">
            <v>0.50923238525487902</v>
          </cell>
          <cell r="AF44">
            <v>8451</v>
          </cell>
          <cell r="AG44">
            <v>3.14912957631579</v>
          </cell>
        </row>
        <row r="45">
          <cell r="B45" t="str">
            <v>SHT0011211</v>
          </cell>
          <cell r="C45" t="str">
            <v>气囊下盖</v>
          </cell>
          <cell r="D45" t="str">
            <v>PA6+GF30</v>
          </cell>
          <cell r="E45">
            <v>0</v>
          </cell>
          <cell r="F45">
            <v>0.23956</v>
          </cell>
          <cell r="G45">
            <v>13.716799999999999</v>
          </cell>
          <cell r="H45">
            <v>0.95</v>
          </cell>
          <cell r="I45">
            <v>3.4589437978947402</v>
          </cell>
          <cell r="J45" t="str">
            <v>MA3200/1700</v>
          </cell>
          <cell r="K45">
            <v>34.285714285714299</v>
          </cell>
          <cell r="L45">
            <v>105</v>
          </cell>
          <cell r="M45">
            <v>2</v>
          </cell>
          <cell r="N45">
            <v>75.900000000000006</v>
          </cell>
          <cell r="O45">
            <v>0.76</v>
          </cell>
          <cell r="P45">
            <v>22.5</v>
          </cell>
          <cell r="Q45">
            <v>0.328125</v>
          </cell>
          <cell r="R45">
            <v>0</v>
          </cell>
          <cell r="S45">
            <v>8.4124000000000004E-2</v>
          </cell>
          <cell r="T45">
            <v>0.2</v>
          </cell>
          <cell r="U45">
            <v>0</v>
          </cell>
          <cell r="V45">
            <v>5.2004674112243796</v>
          </cell>
          <cell r="W45">
            <v>8.8699999999999992</v>
          </cell>
          <cell r="X45">
            <v>-3.6695325887756201</v>
          </cell>
          <cell r="Y45">
            <v>3.8458081588653402E-2</v>
          </cell>
          <cell r="Z45">
            <v>6.30952901063844E-2</v>
          </cell>
          <cell r="AA45">
            <v>0.4206125</v>
          </cell>
          <cell r="AB45">
            <v>8.08797492110373E-2</v>
          </cell>
          <cell r="AC45">
            <v>1.6176238277819398E-2</v>
          </cell>
          <cell r="AD45">
            <v>0</v>
          </cell>
          <cell r="AE45">
            <v>0.33487828604998898</v>
          </cell>
          <cell r="AF45">
            <v>3710</v>
          </cell>
          <cell r="AG45">
            <v>6.5956459468421</v>
          </cell>
        </row>
        <row r="46">
          <cell r="B46" t="str">
            <v>SHT0011510</v>
          </cell>
          <cell r="C46" t="str">
            <v>副驾驶座椅高度调节手柄</v>
          </cell>
          <cell r="D46" t="str">
            <v>PA6+GF30</v>
          </cell>
          <cell r="E46">
            <v>8.5000000000000006E-2</v>
          </cell>
          <cell r="F46">
            <v>8.9249999999999996E-2</v>
          </cell>
          <cell r="G46">
            <v>13.716799999999999</v>
          </cell>
          <cell r="H46">
            <v>0.95</v>
          </cell>
          <cell r="I46">
            <v>1.2886572631578901</v>
          </cell>
          <cell r="J46" t="str">
            <v>MA3200/1700</v>
          </cell>
          <cell r="K46">
            <v>48</v>
          </cell>
          <cell r="L46">
            <v>75</v>
          </cell>
          <cell r="M46">
            <v>2</v>
          </cell>
          <cell r="N46">
            <v>75.900000000000006</v>
          </cell>
          <cell r="O46">
            <v>0.76</v>
          </cell>
          <cell r="P46">
            <v>22.5</v>
          </cell>
          <cell r="Q46">
            <v>0.234375</v>
          </cell>
          <cell r="R46">
            <v>0</v>
          </cell>
          <cell r="S46">
            <v>9.4781111111111094E-2</v>
          </cell>
          <cell r="T46">
            <v>0.22222222222222199</v>
          </cell>
          <cell r="U46">
            <v>0.3</v>
          </cell>
          <cell r="V46">
            <v>2.7475837934441398</v>
          </cell>
          <cell r="W46">
            <v>3.45</v>
          </cell>
          <cell r="X46">
            <v>-0.70241620655586401</v>
          </cell>
          <cell r="Y46">
            <v>8.0879142886362401E-2</v>
          </cell>
          <cell r="Z46">
            <v>8.5302221012960394E-2</v>
          </cell>
          <cell r="AA46">
            <v>0.30043750000000002</v>
          </cell>
          <cell r="AB46">
            <v>0.10934607370914699</v>
          </cell>
          <cell r="AC46">
            <v>3.4496167628176901E-2</v>
          </cell>
          <cell r="AD46">
            <v>0.109186842896589</v>
          </cell>
          <cell r="AE46">
            <v>0.530985272866767</v>
          </cell>
          <cell r="AF46">
            <v>4296</v>
          </cell>
          <cell r="AG46">
            <v>3.3522079780701701</v>
          </cell>
        </row>
        <row r="47">
          <cell r="B47" t="str">
            <v>SHT0010349</v>
          </cell>
          <cell r="C47" t="str">
            <v>主驾驶座椅高度调节手柄</v>
          </cell>
          <cell r="D47" t="str">
            <v>PA6+GF30</v>
          </cell>
          <cell r="E47">
            <v>8.5000000000000006E-2</v>
          </cell>
          <cell r="F47">
            <v>8.9249999999999996E-2</v>
          </cell>
          <cell r="G47">
            <v>13.716799999999999</v>
          </cell>
          <cell r="H47">
            <v>0.95</v>
          </cell>
          <cell r="I47">
            <v>1.2886572631578901</v>
          </cell>
          <cell r="J47" t="str">
            <v>MA3200/1700</v>
          </cell>
          <cell r="K47">
            <v>48</v>
          </cell>
          <cell r="L47">
            <v>75</v>
          </cell>
          <cell r="M47">
            <v>2</v>
          </cell>
          <cell r="N47">
            <v>75.900000000000006</v>
          </cell>
          <cell r="O47">
            <v>0.76</v>
          </cell>
          <cell r="P47">
            <v>22.5</v>
          </cell>
          <cell r="Q47">
            <v>0.234375</v>
          </cell>
          <cell r="R47">
            <v>0</v>
          </cell>
          <cell r="S47">
            <v>9.4781111111111094E-2</v>
          </cell>
          <cell r="T47">
            <v>0.22222222222222199</v>
          </cell>
          <cell r="U47">
            <v>0</v>
          </cell>
          <cell r="V47">
            <v>2.44758379344414</v>
          </cell>
          <cell r="W47">
            <v>3.45</v>
          </cell>
          <cell r="X47">
            <v>-1.0024162065558599</v>
          </cell>
          <cell r="Y47">
            <v>9.0792488011011196E-2</v>
          </cell>
          <cell r="Z47">
            <v>9.5757702199113406E-2</v>
          </cell>
          <cell r="AA47">
            <v>0.30043750000000002</v>
          </cell>
          <cell r="AB47">
            <v>0.122748606525637</v>
          </cell>
          <cell r="AC47">
            <v>3.8724358024016498E-2</v>
          </cell>
          <cell r="AD47">
            <v>0</v>
          </cell>
          <cell r="AE47">
            <v>0.47349820397995401</v>
          </cell>
          <cell r="AF47">
            <v>6550</v>
          </cell>
          <cell r="AG47">
            <v>3.0522079780701699</v>
          </cell>
        </row>
        <row r="48">
          <cell r="B48" t="str">
            <v>SHT0010362</v>
          </cell>
          <cell r="C48" t="str">
            <v>升降可回位机构底座</v>
          </cell>
          <cell r="D48" t="str">
            <v>PA6+GF30</v>
          </cell>
          <cell r="E48">
            <v>3.5000000000000003E-2</v>
          </cell>
          <cell r="F48">
            <v>3.6749999999999998E-2</v>
          </cell>
          <cell r="G48">
            <v>13.716799999999999</v>
          </cell>
          <cell r="H48">
            <v>0.93</v>
          </cell>
          <cell r="I48">
            <v>0.54203483870967695</v>
          </cell>
          <cell r="J48" t="str">
            <v>MA2000/700</v>
          </cell>
          <cell r="K48">
            <v>51.428571428571502</v>
          </cell>
          <cell r="L48">
            <v>69.999999999999901</v>
          </cell>
          <cell r="M48">
            <v>2</v>
          </cell>
          <cell r="N48">
            <v>39.75</v>
          </cell>
          <cell r="O48">
            <v>0.76</v>
          </cell>
          <cell r="P48">
            <v>22.5</v>
          </cell>
          <cell r="Q48">
            <v>0.21875</v>
          </cell>
          <cell r="R48">
            <v>0</v>
          </cell>
          <cell r="S48">
            <v>1.40496666666667E-2</v>
          </cell>
          <cell r="T48">
            <v>3.3333333333333298E-2</v>
          </cell>
          <cell r="U48">
            <v>0</v>
          </cell>
          <cell r="V48">
            <v>1.13069407093306</v>
          </cell>
          <cell r="W48">
            <v>1.56</v>
          </cell>
          <cell r="X48">
            <v>-0.42930592906694398</v>
          </cell>
          <cell r="Y48">
            <v>2.9480417550811398E-2</v>
          </cell>
          <cell r="Z48">
            <v>0.19346524017719999</v>
          </cell>
          <cell r="AA48">
            <v>0.14685416666666601</v>
          </cell>
          <cell r="AB48">
            <v>0.129879664572293</v>
          </cell>
          <cell r="AC48">
            <v>1.24257011934916E-2</v>
          </cell>
          <cell r="AD48">
            <v>0</v>
          </cell>
          <cell r="AE48">
            <v>0.52061759883255898</v>
          </cell>
          <cell r="AF48">
            <v>7368</v>
          </cell>
          <cell r="AG48">
            <v>1.40884150806452</v>
          </cell>
        </row>
        <row r="49">
          <cell r="B49" t="str">
            <v>SHT0010363</v>
          </cell>
          <cell r="C49" t="str">
            <v>可回位机构卡轮</v>
          </cell>
          <cell r="D49" t="str">
            <v>PPS</v>
          </cell>
          <cell r="E49">
            <v>0</v>
          </cell>
          <cell r="F49">
            <v>1.7600000000000001E-2</v>
          </cell>
          <cell r="G49">
            <v>60.177</v>
          </cell>
          <cell r="H49">
            <v>0.65</v>
          </cell>
          <cell r="I49">
            <v>1.629408</v>
          </cell>
          <cell r="J49" t="str">
            <v>MA1600IIS/570</v>
          </cell>
          <cell r="K49">
            <v>65</v>
          </cell>
          <cell r="L49">
            <v>55.384615384615401</v>
          </cell>
          <cell r="M49">
            <v>4</v>
          </cell>
          <cell r="N49">
            <v>48.5</v>
          </cell>
          <cell r="O49">
            <v>0.76</v>
          </cell>
          <cell r="P49">
            <v>22.5</v>
          </cell>
          <cell r="Q49">
            <v>8.6538461538461495E-2</v>
          </cell>
          <cell r="R49">
            <v>0</v>
          </cell>
          <cell r="S49">
            <v>2.2338E-2</v>
          </cell>
          <cell r="T49">
            <v>0.05</v>
          </cell>
          <cell r="U49">
            <v>0</v>
          </cell>
          <cell r="V49">
            <v>3.1236956852071001</v>
          </cell>
          <cell r="W49">
            <v>2.87</v>
          </cell>
          <cell r="X49">
            <v>0.25369568520710001</v>
          </cell>
          <cell r="Y49">
            <v>1.6006680880210299E-2</v>
          </cell>
          <cell r="Z49">
            <v>2.77038707542102E-2</v>
          </cell>
          <cell r="AA49">
            <v>7.0884615384615393E-2</v>
          </cell>
          <cell r="AB49">
            <v>2.26925483555597E-2</v>
          </cell>
          <cell r="AC49">
            <v>7.15114475004277E-3</v>
          </cell>
          <cell r="AD49">
            <v>0</v>
          </cell>
          <cell r="AE49">
            <v>0.47837172240676501</v>
          </cell>
          <cell r="AF49">
            <v>68310</v>
          </cell>
          <cell r="AG49">
            <v>2.7525846153846198</v>
          </cell>
        </row>
        <row r="50">
          <cell r="B50" t="str">
            <v>SHT0010665</v>
          </cell>
          <cell r="C50" t="str">
            <v>阻尼调节手柄</v>
          </cell>
          <cell r="D50" t="str">
            <v>PA6+GF30</v>
          </cell>
          <cell r="E50">
            <v>1.4999999999999999E-2</v>
          </cell>
          <cell r="F50">
            <v>1.575E-2</v>
          </cell>
          <cell r="G50">
            <v>13.716799999999999</v>
          </cell>
          <cell r="H50">
            <v>0.98</v>
          </cell>
          <cell r="I50">
            <v>0.22044857142857099</v>
          </cell>
          <cell r="J50" t="str">
            <v>MA1600IIS/570</v>
          </cell>
          <cell r="K50">
            <v>48</v>
          </cell>
          <cell r="L50">
            <v>75</v>
          </cell>
          <cell r="M50">
            <v>2</v>
          </cell>
          <cell r="N50">
            <v>48.5</v>
          </cell>
          <cell r="O50">
            <v>0.76</v>
          </cell>
          <cell r="P50">
            <v>22.5</v>
          </cell>
          <cell r="Q50">
            <v>0.234375</v>
          </cell>
          <cell r="R50">
            <v>0</v>
          </cell>
          <cell r="S50">
            <v>2.9348333333333299E-2</v>
          </cell>
          <cell r="T50">
            <v>6.6666666666666693E-2</v>
          </cell>
          <cell r="U50">
            <v>0</v>
          </cell>
          <cell r="V50">
            <v>0.82861810131195301</v>
          </cell>
          <cell r="W50">
            <v>1.0900000000000001</v>
          </cell>
          <cell r="X50">
            <v>-0.26138189868804701</v>
          </cell>
          <cell r="Y50">
            <v>8.0455238138188306E-2</v>
          </cell>
          <cell r="Z50">
            <v>0.28285044657956798</v>
          </cell>
          <cell r="AA50">
            <v>0.19197916666666701</v>
          </cell>
          <cell r="AB50">
            <v>0.23168594357606501</v>
          </cell>
          <cell r="AC50">
            <v>3.5418407209383898E-2</v>
          </cell>
          <cell r="AD50">
            <v>0</v>
          </cell>
          <cell r="AE50">
            <v>0.73395636532736297</v>
          </cell>
          <cell r="AF50">
            <v>10533</v>
          </cell>
          <cell r="AG50">
            <v>1.0662191071428599</v>
          </cell>
        </row>
        <row r="51">
          <cell r="B51" t="str">
            <v>SHT0010663</v>
          </cell>
          <cell r="C51" t="str">
            <v>阻尼调节底座</v>
          </cell>
          <cell r="D51" t="str">
            <v>POM</v>
          </cell>
          <cell r="E51">
            <v>0</v>
          </cell>
          <cell r="F51">
            <v>1.6250000000000001E-2</v>
          </cell>
          <cell r="G51">
            <v>15.309699999999999</v>
          </cell>
          <cell r="H51">
            <v>0.95</v>
          </cell>
          <cell r="I51">
            <v>0.26187644736842097</v>
          </cell>
          <cell r="J51" t="str">
            <v>HTF120/TJ</v>
          </cell>
          <cell r="K51">
            <v>65</v>
          </cell>
          <cell r="L51">
            <v>55.384615384615401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0.17307692307692299</v>
          </cell>
          <cell r="R51">
            <v>0</v>
          </cell>
          <cell r="S51">
            <v>2.2338E-2</v>
          </cell>
          <cell r="T51">
            <v>0.05</v>
          </cell>
          <cell r="U51">
            <v>0</v>
          </cell>
          <cell r="V51">
            <v>0.67327436724909395</v>
          </cell>
          <cell r="W51">
            <v>0.76</v>
          </cell>
          <cell r="X51">
            <v>-8.6725632750905599E-2</v>
          </cell>
          <cell r="Y51">
            <v>7.4263929286797398E-2</v>
          </cell>
          <cell r="Z51">
            <v>0.25706744753122202</v>
          </cell>
          <cell r="AA51">
            <v>7.9361538461538497E-2</v>
          </cell>
          <cell r="AB51">
            <v>0.11787399360798299</v>
          </cell>
          <cell r="AC51">
            <v>3.3178153048169602E-2</v>
          </cell>
          <cell r="AD51">
            <v>0</v>
          </cell>
          <cell r="AE51">
            <v>0.61104052061507697</v>
          </cell>
          <cell r="AF51">
            <v>10565</v>
          </cell>
          <cell r="AG51">
            <v>0.843810363360324</v>
          </cell>
        </row>
        <row r="52">
          <cell r="B52" t="str">
            <v>SHT0011473</v>
          </cell>
          <cell r="C52" t="str">
            <v>水平减震调节底座</v>
          </cell>
          <cell r="D52" t="str">
            <v>POM</v>
          </cell>
          <cell r="E52">
            <v>1.4E-2</v>
          </cell>
          <cell r="F52">
            <v>1.47E-2</v>
          </cell>
          <cell r="G52">
            <v>15.309699999999999</v>
          </cell>
          <cell r="H52">
            <v>0.95</v>
          </cell>
          <cell r="I52">
            <v>0.23689746315789501</v>
          </cell>
          <cell r="J52" t="str">
            <v>HTF120/TJ</v>
          </cell>
          <cell r="K52">
            <v>55.384615384615401</v>
          </cell>
          <cell r="L52">
            <v>65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0.203125</v>
          </cell>
          <cell r="R52">
            <v>0</v>
          </cell>
          <cell r="S52">
            <v>3.7573599999999999E-2</v>
          </cell>
          <cell r="T52">
            <v>0.08</v>
          </cell>
          <cell r="U52">
            <v>0</v>
          </cell>
          <cell r="V52">
            <v>0.74053135958448801</v>
          </cell>
          <cell r="W52">
            <v>0.76</v>
          </cell>
          <cell r="X52">
            <v>-1.9468640415512401E-2</v>
          </cell>
          <cell r="Y52">
            <v>0.10803053640414099</v>
          </cell>
          <cell r="Z52">
            <v>0.27429628383863902</v>
          </cell>
          <cell r="AA52">
            <v>9.3139583333333303E-2</v>
          </cell>
          <cell r="AB52">
            <v>0.12577398934947701</v>
          </cell>
          <cell r="AC52">
            <v>5.0738702032932903E-2</v>
          </cell>
          <cell r="AD52">
            <v>0</v>
          </cell>
          <cell r="AE52">
            <v>0.68009799977840502</v>
          </cell>
          <cell r="AF52">
            <v>0</v>
          </cell>
          <cell r="AG52">
            <v>0.91731666973684201</v>
          </cell>
        </row>
        <row r="53">
          <cell r="B53" t="str">
            <v>SHT0010664</v>
          </cell>
          <cell r="C53" t="str">
            <v>阻尼调节旋转块</v>
          </cell>
          <cell r="D53" t="str">
            <v>PA6+GF30</v>
          </cell>
          <cell r="E53">
            <v>8.0000000000000002E-3</v>
          </cell>
          <cell r="F53">
            <v>8.4799999999999997E-3</v>
          </cell>
          <cell r="G53">
            <v>13.716799999999999</v>
          </cell>
          <cell r="H53">
            <v>0.99</v>
          </cell>
          <cell r="I53">
            <v>0.11749339797979801</v>
          </cell>
          <cell r="J53" t="str">
            <v>MA2000/700</v>
          </cell>
          <cell r="K53">
            <v>55.384615384615401</v>
          </cell>
          <cell r="L53">
            <v>65</v>
          </cell>
          <cell r="M53">
            <v>2</v>
          </cell>
          <cell r="N53">
            <v>39.75</v>
          </cell>
          <cell r="O53">
            <v>0.76</v>
          </cell>
          <cell r="P53">
            <v>22.5</v>
          </cell>
          <cell r="Q53">
            <v>0.203125</v>
          </cell>
          <cell r="R53">
            <v>0</v>
          </cell>
          <cell r="S53">
            <v>2.8623333333333299E-2</v>
          </cell>
          <cell r="T53">
            <v>6.6666666666666693E-2</v>
          </cell>
          <cell r="U53">
            <v>0</v>
          </cell>
          <cell r="V53">
            <v>0.60766485783593505</v>
          </cell>
          <cell r="W53">
            <v>0.72</v>
          </cell>
          <cell r="X53">
            <v>-0.112335142164065</v>
          </cell>
          <cell r="Y53">
            <v>0.109709597003989</v>
          </cell>
          <cell r="Z53">
            <v>0.33427142837152901</v>
          </cell>
          <cell r="AA53">
            <v>0.13636458333333301</v>
          </cell>
          <cell r="AB53">
            <v>0.22440755224675199</v>
          </cell>
          <cell r="AC53">
            <v>4.7103815473662602E-2</v>
          </cell>
          <cell r="AD53">
            <v>0</v>
          </cell>
          <cell r="AE53">
            <v>0.80664769985510598</v>
          </cell>
          <cell r="AF53">
            <v>9608</v>
          </cell>
          <cell r="AG53">
            <v>0.780764471969697</v>
          </cell>
        </row>
        <row r="54">
          <cell r="B54" t="str">
            <v>SHT0012891</v>
          </cell>
          <cell r="C54" t="str">
            <v>升降调节手柄</v>
          </cell>
          <cell r="D54" t="str">
            <v>PA6+GF30</v>
          </cell>
          <cell r="E54">
            <v>5.1999999999999998E-2</v>
          </cell>
          <cell r="F54">
            <v>5.6160000000000002E-2</v>
          </cell>
          <cell r="G54">
            <v>13.716799999999999</v>
          </cell>
          <cell r="H54">
            <v>0.98</v>
          </cell>
          <cell r="I54">
            <v>0.78605662040816304</v>
          </cell>
          <cell r="J54" t="str">
            <v>MA3200/1700</v>
          </cell>
          <cell r="K54">
            <v>48</v>
          </cell>
          <cell r="L54">
            <v>75</v>
          </cell>
          <cell r="M54">
            <v>2</v>
          </cell>
          <cell r="N54">
            <v>75.900000000000006</v>
          </cell>
          <cell r="O54">
            <v>0.76</v>
          </cell>
          <cell r="P54">
            <v>22.5</v>
          </cell>
          <cell r="Q54">
            <v>0.234375</v>
          </cell>
          <cell r="R54">
            <v>0</v>
          </cell>
          <cell r="S54">
            <v>9.7224000000000005E-2</v>
          </cell>
          <cell r="T54">
            <v>0.2</v>
          </cell>
          <cell r="U54">
            <v>0.3</v>
          </cell>
          <cell r="V54">
            <v>2.0933104527072102</v>
          </cell>
          <cell r="W54">
            <v>3.15</v>
          </cell>
          <cell r="X54">
            <v>-1.05668954729279</v>
          </cell>
          <cell r="Y54">
            <v>9.5542445575307305E-2</v>
          </cell>
          <cell r="Z54">
            <v>0.111963803408563</v>
          </cell>
          <cell r="AA54">
            <v>0.30043750000000002</v>
          </cell>
          <cell r="AB54">
            <v>0.14352266746265699</v>
          </cell>
          <cell r="AC54">
            <v>4.6445093643068397E-2</v>
          </cell>
          <cell r="AD54">
            <v>0.143313668362961</v>
          </cell>
          <cell r="AE54">
            <v>0.62449114062771605</v>
          </cell>
          <cell r="AF54">
            <v>19664</v>
          </cell>
          <cell r="AG54">
            <v>2.5785276806122499</v>
          </cell>
        </row>
        <row r="55">
          <cell r="B55" t="str">
            <v>SHT0012897</v>
          </cell>
          <cell r="C55" t="str">
            <v>右升降调节手柄</v>
          </cell>
          <cell r="D55" t="str">
            <v>PA6+GF30</v>
          </cell>
          <cell r="E55">
            <v>5.1999999999999998E-2</v>
          </cell>
          <cell r="F55">
            <v>5.6160000000000002E-2</v>
          </cell>
          <cell r="G55">
            <v>13.716799999999999</v>
          </cell>
          <cell r="H55">
            <v>0.98</v>
          </cell>
          <cell r="I55">
            <v>0.78605662040816304</v>
          </cell>
          <cell r="J55" t="str">
            <v>MA3200/1700</v>
          </cell>
          <cell r="K55">
            <v>48</v>
          </cell>
          <cell r="L55">
            <v>75</v>
          </cell>
          <cell r="M55">
            <v>2</v>
          </cell>
          <cell r="N55">
            <v>75.900000000000006</v>
          </cell>
          <cell r="O55">
            <v>0.76</v>
          </cell>
          <cell r="P55">
            <v>22.5</v>
          </cell>
          <cell r="Q55">
            <v>0.234375</v>
          </cell>
          <cell r="R55">
            <v>0</v>
          </cell>
          <cell r="S55">
            <v>0.10657111111111101</v>
          </cell>
          <cell r="T55">
            <v>0.22222222222222199</v>
          </cell>
          <cell r="U55">
            <v>0.3</v>
          </cell>
          <cell r="V55">
            <v>2.1248797860405402</v>
          </cell>
          <cell r="W55">
            <v>3.15</v>
          </cell>
          <cell r="X55">
            <v>-1.02512021395946</v>
          </cell>
          <cell r="Y55">
            <v>0.10458107968371599</v>
          </cell>
          <cell r="Z55">
            <v>0.110300357478919</v>
          </cell>
          <cell r="AA55">
            <v>0.30043750000000002</v>
          </cell>
          <cell r="AB55">
            <v>0.14139035157364299</v>
          </cell>
          <cell r="AC55">
            <v>5.0153948383919497E-2</v>
          </cell>
          <cell r="AD55">
            <v>0.14118445757301601</v>
          </cell>
          <cell r="AE55">
            <v>0.630070074753317</v>
          </cell>
          <cell r="AF55">
            <v>0</v>
          </cell>
          <cell r="AG55">
            <v>2.6100970139455799</v>
          </cell>
        </row>
        <row r="56">
          <cell r="B56" t="str">
            <v>SHT0012892</v>
          </cell>
          <cell r="C56" t="str">
            <v>升降调节手柄底座</v>
          </cell>
          <cell r="D56" t="str">
            <v>PA6+GF30</v>
          </cell>
          <cell r="E56">
            <v>3.1627000000000002E-2</v>
          </cell>
          <cell r="F56">
            <v>3.2575809999999997E-2</v>
          </cell>
          <cell r="G56">
            <v>13.716799999999999</v>
          </cell>
          <cell r="H56">
            <v>0.96</v>
          </cell>
          <cell r="I56">
            <v>0.46545403188333301</v>
          </cell>
          <cell r="J56" t="str">
            <v>MA3200/1700</v>
          </cell>
          <cell r="K56">
            <v>45</v>
          </cell>
          <cell r="L56">
            <v>80</v>
          </cell>
          <cell r="M56">
            <v>2</v>
          </cell>
          <cell r="N56">
            <v>75.900000000000006</v>
          </cell>
          <cell r="O56">
            <v>0.76</v>
          </cell>
          <cell r="P56">
            <v>22.5</v>
          </cell>
          <cell r="Q56">
            <v>0.25</v>
          </cell>
          <cell r="R56">
            <v>0</v>
          </cell>
          <cell r="S56">
            <v>8.4124000000000004E-2</v>
          </cell>
          <cell r="T56">
            <v>0.2</v>
          </cell>
          <cell r="U56">
            <v>0</v>
          </cell>
          <cell r="V56">
            <v>1.4819073076984399</v>
          </cell>
          <cell r="W56">
            <v>3.31</v>
          </cell>
          <cell r="X56">
            <v>-1.8280926923015599</v>
          </cell>
          <cell r="Y56">
            <v>0.13496120773614501</v>
          </cell>
          <cell r="Z56">
            <v>0.16870150967018099</v>
          </cell>
          <cell r="AA56">
            <v>0.32046666666666701</v>
          </cell>
          <cell r="AB56">
            <v>0.21625284186255</v>
          </cell>
          <cell r="AC56">
            <v>5.6767383197977299E-2</v>
          </cell>
          <cell r="AD56">
            <v>0</v>
          </cell>
          <cell r="AE56">
            <v>0.685908808556836</v>
          </cell>
          <cell r="AF56">
            <v>58120</v>
          </cell>
          <cell r="AG56">
            <v>1.8380050478250001</v>
          </cell>
        </row>
        <row r="57">
          <cell r="B57" t="str">
            <v>SHT0012898</v>
          </cell>
          <cell r="C57" t="str">
            <v>右升降调节手柄底座</v>
          </cell>
          <cell r="D57" t="str">
            <v>PA6+GF30</v>
          </cell>
          <cell r="E57">
            <v>7.8E-2</v>
          </cell>
          <cell r="F57">
            <v>8.1900000000000001E-2</v>
          </cell>
          <cell r="G57">
            <v>13.716799999999999</v>
          </cell>
          <cell r="H57">
            <v>0.96</v>
          </cell>
          <cell r="I57">
            <v>1.1702144999999999</v>
          </cell>
          <cell r="J57" t="str">
            <v>MA3200/1700</v>
          </cell>
          <cell r="K57">
            <v>45</v>
          </cell>
          <cell r="L57">
            <v>80</v>
          </cell>
          <cell r="M57">
            <v>2</v>
          </cell>
          <cell r="N57">
            <v>75.900000000000006</v>
          </cell>
          <cell r="O57">
            <v>0.76</v>
          </cell>
          <cell r="P57">
            <v>22.5</v>
          </cell>
          <cell r="Q57">
            <v>0.25</v>
          </cell>
          <cell r="R57">
            <v>0</v>
          </cell>
          <cell r="S57">
            <v>8.4124000000000004E-2</v>
          </cell>
          <cell r="T57">
            <v>0.2</v>
          </cell>
          <cell r="U57">
            <v>0</v>
          </cell>
          <cell r="V57">
            <v>2.29678659895833</v>
          </cell>
          <cell r="W57">
            <v>3.31</v>
          </cell>
          <cell r="X57">
            <v>-1.01321340104167</v>
          </cell>
          <cell r="Y57">
            <v>8.7078181355945902E-2</v>
          </cell>
          <cell r="Z57">
            <v>0.10884772669493201</v>
          </cell>
          <cell r="AA57">
            <v>0.32046666666666701</v>
          </cell>
          <cell r="AB57">
            <v>0.139528272592677</v>
          </cell>
          <cell r="AC57">
            <v>3.6626824641937998E-2</v>
          </cell>
          <cell r="AD57">
            <v>0</v>
          </cell>
          <cell r="AE57">
            <v>0.49049924771821202</v>
          </cell>
          <cell r="AF57">
            <v>0</v>
          </cell>
          <cell r="AG57">
            <v>2.8951457500000002</v>
          </cell>
        </row>
        <row r="58">
          <cell r="B58" t="str">
            <v>SHT0012893</v>
          </cell>
          <cell r="C58" t="str">
            <v>左可回位机构卡轮</v>
          </cell>
          <cell r="D58" t="str">
            <v>PPS</v>
          </cell>
          <cell r="E58">
            <v>1.4999999999999999E-2</v>
          </cell>
          <cell r="F58">
            <v>2.1000000000000001E-2</v>
          </cell>
          <cell r="G58">
            <v>60.177</v>
          </cell>
          <cell r="H58">
            <v>0.65</v>
          </cell>
          <cell r="I58">
            <v>1.94418</v>
          </cell>
          <cell r="J58" t="str">
            <v>MA3200/1700</v>
          </cell>
          <cell r="K58">
            <v>36</v>
          </cell>
          <cell r="L58">
            <v>100</v>
          </cell>
          <cell r="M58">
            <v>2</v>
          </cell>
          <cell r="N58">
            <v>75.900000000000006</v>
          </cell>
          <cell r="O58">
            <v>0.76</v>
          </cell>
          <cell r="P58">
            <v>22.5</v>
          </cell>
          <cell r="Q58">
            <v>0.3125</v>
          </cell>
          <cell r="R58">
            <v>0</v>
          </cell>
          <cell r="S58">
            <v>4.4676E-2</v>
          </cell>
          <cell r="T58">
            <v>0.1</v>
          </cell>
          <cell r="U58">
            <v>0</v>
          </cell>
          <cell r="V58">
            <v>4.6824641538461496</v>
          </cell>
          <cell r="W58">
            <v>2.52</v>
          </cell>
          <cell r="X58">
            <v>2.16246415384615</v>
          </cell>
          <cell r="Y58">
            <v>2.13562766770698E-2</v>
          </cell>
          <cell r="Z58">
            <v>6.6738364615843093E-2</v>
          </cell>
          <cell r="AA58">
            <v>0.40058333333333301</v>
          </cell>
          <cell r="AB58">
            <v>8.5549684988895397E-2</v>
          </cell>
          <cell r="AC58">
            <v>9.5411301682477006E-3</v>
          </cell>
          <cell r="AD58">
            <v>0</v>
          </cell>
          <cell r="AE58">
            <v>0.58479554009974399</v>
          </cell>
          <cell r="AG58">
            <v>4.1305709999999998</v>
          </cell>
        </row>
        <row r="59">
          <cell r="B59" t="str">
            <v>SHT0012899</v>
          </cell>
          <cell r="C59" t="str">
            <v>右可回位机构卡轮</v>
          </cell>
          <cell r="D59" t="str">
            <v>PPS</v>
          </cell>
          <cell r="E59">
            <v>1.4999999999999999E-2</v>
          </cell>
          <cell r="F59">
            <v>2.1000000000000001E-2</v>
          </cell>
          <cell r="G59">
            <v>60.177</v>
          </cell>
          <cell r="H59">
            <v>0.65</v>
          </cell>
          <cell r="I59">
            <v>1.94418</v>
          </cell>
          <cell r="J59" t="str">
            <v>MA3200/1700</v>
          </cell>
          <cell r="K59">
            <v>36</v>
          </cell>
          <cell r="L59">
            <v>100</v>
          </cell>
          <cell r="M59">
            <v>2</v>
          </cell>
          <cell r="N59">
            <v>75.900000000000006</v>
          </cell>
          <cell r="O59">
            <v>0.76</v>
          </cell>
          <cell r="P59">
            <v>22.5</v>
          </cell>
          <cell r="Q59">
            <v>0.3125</v>
          </cell>
          <cell r="R59">
            <v>0</v>
          </cell>
          <cell r="S59">
            <v>4.4676E-2</v>
          </cell>
          <cell r="T59">
            <v>0.1</v>
          </cell>
          <cell r="U59">
            <v>0</v>
          </cell>
          <cell r="V59">
            <v>4.6824641538461496</v>
          </cell>
          <cell r="W59">
            <v>2.52</v>
          </cell>
          <cell r="X59">
            <v>2.16246415384615</v>
          </cell>
          <cell r="Y59">
            <v>2.13562766770698E-2</v>
          </cell>
          <cell r="Z59">
            <v>6.6738364615843093E-2</v>
          </cell>
          <cell r="AA59">
            <v>0.40058333333333301</v>
          </cell>
          <cell r="AB59">
            <v>8.5549684988895397E-2</v>
          </cell>
          <cell r="AC59">
            <v>9.5411301682477006E-3</v>
          </cell>
          <cell r="AD59">
            <v>0</v>
          </cell>
          <cell r="AE59">
            <v>0.58479554009974399</v>
          </cell>
          <cell r="AG59">
            <v>4.1305709999999998</v>
          </cell>
        </row>
        <row r="60">
          <cell r="B60" t="str">
            <v>SHT0012900</v>
          </cell>
          <cell r="C60" t="str">
            <v>阻尼调节手柄</v>
          </cell>
          <cell r="D60" t="str">
            <v>ABS+PC</v>
          </cell>
          <cell r="E60">
            <v>4.7E-2</v>
          </cell>
          <cell r="F60">
            <v>4.9349999999999998E-2</v>
          </cell>
          <cell r="G60">
            <v>18.584099999999999</v>
          </cell>
          <cell r="H60">
            <v>0.96</v>
          </cell>
          <cell r="I60">
            <v>0.95533889062499999</v>
          </cell>
          <cell r="J60" t="str">
            <v>SA3200/1700</v>
          </cell>
          <cell r="K60">
            <v>45</v>
          </cell>
          <cell r="L60">
            <v>80</v>
          </cell>
          <cell r="M60">
            <v>2</v>
          </cell>
          <cell r="N60">
            <v>67.900000000000006</v>
          </cell>
          <cell r="O60">
            <v>0.76</v>
          </cell>
          <cell r="P60">
            <v>22.5</v>
          </cell>
          <cell r="Q60">
            <v>0.25</v>
          </cell>
          <cell r="R60">
            <v>0</v>
          </cell>
          <cell r="S60">
            <v>0.10657111111111101</v>
          </cell>
          <cell r="T60">
            <v>0.22222222222222199</v>
          </cell>
          <cell r="U60">
            <v>0.3</v>
          </cell>
          <cell r="V60">
            <v>2.3539504533962701</v>
          </cell>
          <cell r="W60">
            <v>2.88</v>
          </cell>
          <cell r="X60">
            <v>-0.52604954660373304</v>
          </cell>
          <cell r="Y60">
            <v>9.4403950559622404E-2</v>
          </cell>
          <cell r="Z60">
            <v>0.10620444437957501</v>
          </cell>
          <cell r="AA60">
            <v>0.28668888888888899</v>
          </cell>
          <cell r="AB60">
            <v>0.12179053661696899</v>
          </cell>
          <cell r="AC60">
            <v>4.5273302569878097E-2</v>
          </cell>
          <cell r="AD60">
            <v>0.12744533325549001</v>
          </cell>
          <cell r="AE60">
            <v>0.59415505570788796</v>
          </cell>
          <cell r="AG60">
            <v>2.8668350026041698</v>
          </cell>
        </row>
        <row r="61">
          <cell r="B61" t="str">
            <v>SHT0013187</v>
          </cell>
          <cell r="C61" t="str">
            <v>阻尼器调节手柄</v>
          </cell>
          <cell r="D61" t="str">
            <v>ABS+PC</v>
          </cell>
          <cell r="E61">
            <v>4.7E-2</v>
          </cell>
          <cell r="F61">
            <v>4.9349999999999998E-2</v>
          </cell>
          <cell r="G61">
            <v>18.584099999999999</v>
          </cell>
          <cell r="H61">
            <v>0.96</v>
          </cell>
          <cell r="I61">
            <v>0.95533889062499999</v>
          </cell>
          <cell r="J61" t="str">
            <v>SA3200/1700</v>
          </cell>
          <cell r="K61">
            <v>45</v>
          </cell>
          <cell r="L61">
            <v>80</v>
          </cell>
          <cell r="M61">
            <v>2</v>
          </cell>
          <cell r="N61">
            <v>67.900000000000006</v>
          </cell>
          <cell r="O61">
            <v>0.76</v>
          </cell>
          <cell r="P61">
            <v>22.5</v>
          </cell>
          <cell r="Q61">
            <v>0.25</v>
          </cell>
          <cell r="R61">
            <v>0</v>
          </cell>
          <cell r="S61">
            <v>0.10657111111111101</v>
          </cell>
          <cell r="T61">
            <v>0.22222222222222199</v>
          </cell>
          <cell r="U61">
            <v>0.3</v>
          </cell>
          <cell r="V61">
            <v>2.3539504533962701</v>
          </cell>
          <cell r="W61">
            <v>2.88</v>
          </cell>
          <cell r="X61">
            <v>-0.52604954660373304</v>
          </cell>
          <cell r="Y61">
            <v>9.4403950559622404E-2</v>
          </cell>
          <cell r="Z61">
            <v>0.10620444437957501</v>
          </cell>
          <cell r="AA61">
            <v>0.28668888888888899</v>
          </cell>
          <cell r="AB61">
            <v>0.12179053661696899</v>
          </cell>
          <cell r="AC61">
            <v>4.5273302569878097E-2</v>
          </cell>
          <cell r="AD61">
            <v>0.12744533325549001</v>
          </cell>
          <cell r="AE61">
            <v>0.59415505570788796</v>
          </cell>
          <cell r="AG61">
            <v>2.8668350026041698</v>
          </cell>
        </row>
        <row r="62">
          <cell r="B62" t="str">
            <v>SHT0012901</v>
          </cell>
          <cell r="C62" t="str">
            <v>阻尼调节底座</v>
          </cell>
          <cell r="D62" t="str">
            <v>PA6+GF30</v>
          </cell>
          <cell r="E62">
            <v>2.1999999999999999E-2</v>
          </cell>
          <cell r="F62">
            <v>2.3099999999999999E-2</v>
          </cell>
          <cell r="G62">
            <v>13.716799999999999</v>
          </cell>
          <cell r="H62">
            <v>0.96</v>
          </cell>
          <cell r="I62">
            <v>0.33006049999999998</v>
          </cell>
          <cell r="J62" t="str">
            <v>MA3200/1700</v>
          </cell>
          <cell r="K62">
            <v>48</v>
          </cell>
          <cell r="L62">
            <v>75</v>
          </cell>
          <cell r="M62">
            <v>2</v>
          </cell>
          <cell r="N62">
            <v>75.900000000000006</v>
          </cell>
          <cell r="O62">
            <v>0.76</v>
          </cell>
          <cell r="P62">
            <v>22.5</v>
          </cell>
          <cell r="Q62">
            <v>0.234375</v>
          </cell>
          <cell r="R62">
            <v>0</v>
          </cell>
          <cell r="S62">
            <v>8.4124000000000004E-2</v>
          </cell>
          <cell r="T62">
            <v>0.2</v>
          </cell>
          <cell r="U62">
            <v>0</v>
          </cell>
          <cell r="V62">
            <v>1.2841334062500001</v>
          </cell>
          <cell r="W62">
            <v>1.31</v>
          </cell>
          <cell r="X62">
            <v>-2.586659375E-2</v>
          </cell>
          <cell r="Y62">
            <v>0.15574705791982399</v>
          </cell>
          <cell r="Z62">
            <v>0.18251608349979401</v>
          </cell>
          <cell r="AA62">
            <v>0.30043750000000002</v>
          </cell>
          <cell r="AB62">
            <v>0.233961283568936</v>
          </cell>
          <cell r="AC62">
            <v>6.5510327502236496E-2</v>
          </cell>
          <cell r="AD62">
            <v>0</v>
          </cell>
          <cell r="AE62">
            <v>0.74297024094726904</v>
          </cell>
          <cell r="AG62">
            <v>1.5814334999999999</v>
          </cell>
        </row>
        <row r="63">
          <cell r="B63" t="str">
            <v>SHT0013001</v>
          </cell>
          <cell r="C63" t="str">
            <v>可回位机构弹簧座</v>
          </cell>
          <cell r="D63" t="str">
            <v>PPS</v>
          </cell>
          <cell r="E63">
            <v>6.0000000000000001E-3</v>
          </cell>
          <cell r="F63">
            <v>8.3999999999999995E-3</v>
          </cell>
          <cell r="G63">
            <v>60.177</v>
          </cell>
          <cell r="H63">
            <v>0.7</v>
          </cell>
          <cell r="I63">
            <v>0.72212399999999999</v>
          </cell>
          <cell r="J63" t="str">
            <v>HTF120/TJ</v>
          </cell>
          <cell r="K63">
            <v>37.894736842105303</v>
          </cell>
          <cell r="L63">
            <v>94.999999999999901</v>
          </cell>
          <cell r="M63">
            <v>2</v>
          </cell>
          <cell r="N63">
            <v>27.15</v>
          </cell>
          <cell r="O63">
            <v>0.76</v>
          </cell>
          <cell r="P63">
            <v>22.5</v>
          </cell>
          <cell r="Q63">
            <v>0.296875</v>
          </cell>
          <cell r="R63">
            <v>0</v>
          </cell>
          <cell r="S63">
            <v>1.46026666666667E-2</v>
          </cell>
          <cell r="T63">
            <v>3.3333333333333298E-2</v>
          </cell>
          <cell r="U63">
            <v>0</v>
          </cell>
          <cell r="V63">
            <v>1.87963593214286</v>
          </cell>
          <cell r="W63">
            <v>1.1599999999999999</v>
          </cell>
          <cell r="X63">
            <v>0.71963593214285704</v>
          </cell>
          <cell r="Y63">
            <v>1.7733930684827901E-2</v>
          </cell>
          <cell r="Z63">
            <v>0.15794282016174899</v>
          </cell>
          <cell r="AA63">
            <v>0.13612708333333301</v>
          </cell>
          <cell r="AB63">
            <v>7.2422047804833606E-2</v>
          </cell>
          <cell r="AC63">
            <v>7.7688803544094303E-3</v>
          </cell>
          <cell r="AD63">
            <v>0</v>
          </cell>
          <cell r="AE63">
            <v>0.61581709114448002</v>
          </cell>
          <cell r="AG63">
            <v>1.780625125</v>
          </cell>
        </row>
        <row r="64">
          <cell r="B64" t="str">
            <v>SHT0013002</v>
          </cell>
          <cell r="C64" t="str">
            <v>外部棘爪滚轮</v>
          </cell>
          <cell r="D64" t="str">
            <v>POM</v>
          </cell>
          <cell r="E64">
            <v>2E-3</v>
          </cell>
          <cell r="F64">
            <v>2.5999999999999999E-3</v>
          </cell>
          <cell r="G64">
            <v>15.309699999999999</v>
          </cell>
          <cell r="H64">
            <v>0.95</v>
          </cell>
          <cell r="I64">
            <v>4.19002315789474E-2</v>
          </cell>
          <cell r="J64" t="str">
            <v>HTF86/TJ</v>
          </cell>
          <cell r="K64">
            <v>72</v>
          </cell>
          <cell r="L64">
            <v>50</v>
          </cell>
          <cell r="M64">
            <v>3</v>
          </cell>
          <cell r="N64">
            <v>21.2</v>
          </cell>
          <cell r="O64">
            <v>0.76</v>
          </cell>
          <cell r="P64">
            <v>22.5</v>
          </cell>
          <cell r="Q64">
            <v>0.104166666666667</v>
          </cell>
          <cell r="R64">
            <v>0</v>
          </cell>
          <cell r="S64">
            <v>1.43116666666667E-3</v>
          </cell>
          <cell r="T64">
            <v>3.3333333333333301E-3</v>
          </cell>
          <cell r="U64">
            <v>0</v>
          </cell>
          <cell r="V64">
            <v>0.21900991678054799</v>
          </cell>
          <cell r="W64">
            <v>0.2</v>
          </cell>
          <cell r="X64">
            <v>1.9009916780548301E-2</v>
          </cell>
          <cell r="Y64">
            <v>1.52200109581037E-2</v>
          </cell>
          <cell r="Z64">
            <v>0.475625342440743</v>
          </cell>
          <cell r="AA64">
            <v>3.72962962962963E-2</v>
          </cell>
          <cell r="AB64">
            <v>0.170295011497894</v>
          </cell>
          <cell r="AC64">
            <v>6.5347117048618602E-3</v>
          </cell>
          <cell r="AD64">
            <v>0</v>
          </cell>
          <cell r="AE64">
            <v>0.808683404866401</v>
          </cell>
          <cell r="AG64">
            <v>0.27980929181286601</v>
          </cell>
        </row>
        <row r="65">
          <cell r="B65" t="str">
            <v>SHT0013003</v>
          </cell>
          <cell r="C65" t="str">
            <v>外部棘爪底座</v>
          </cell>
          <cell r="D65" t="str">
            <v>POM</v>
          </cell>
          <cell r="E65">
            <v>1E-3</v>
          </cell>
          <cell r="F65">
            <v>1.2999999999999999E-3</v>
          </cell>
          <cell r="G65">
            <v>15.309699999999999</v>
          </cell>
          <cell r="H65">
            <v>0.95</v>
          </cell>
          <cell r="I65">
            <v>2.09501157894737E-2</v>
          </cell>
          <cell r="J65" t="str">
            <v>HTF86/TJ</v>
          </cell>
          <cell r="K65">
            <v>72</v>
          </cell>
          <cell r="L65">
            <v>50</v>
          </cell>
          <cell r="M65">
            <v>3</v>
          </cell>
          <cell r="N65">
            <v>21.2</v>
          </cell>
          <cell r="O65">
            <v>0.76</v>
          </cell>
          <cell r="P65">
            <v>22.5</v>
          </cell>
          <cell r="Q65">
            <v>0.104166666666667</v>
          </cell>
          <cell r="R65">
            <v>0</v>
          </cell>
          <cell r="S65">
            <v>1.43116666666667E-3</v>
          </cell>
          <cell r="T65">
            <v>3.3333333333333301E-3</v>
          </cell>
          <cell r="U65">
            <v>0</v>
          </cell>
          <cell r="V65">
            <v>0.19453136043705799</v>
          </cell>
          <cell r="W65">
            <v>0.17</v>
          </cell>
          <cell r="X65">
            <v>2.4531360437057899E-2</v>
          </cell>
          <cell r="Y65">
            <v>1.7135197768854599E-2</v>
          </cell>
          <cell r="Z65">
            <v>0.535474930276709</v>
          </cell>
          <cell r="AA65">
            <v>3.72962962962963E-2</v>
          </cell>
          <cell r="AB65">
            <v>0.19172382392485099</v>
          </cell>
          <cell r="AC65">
            <v>7.3569971620577601E-3</v>
          </cell>
          <cell r="AD65">
            <v>0</v>
          </cell>
          <cell r="AE65">
            <v>0.89230468680008901</v>
          </cell>
          <cell r="AG65">
            <v>0.24838411812865499</v>
          </cell>
        </row>
        <row r="66">
          <cell r="B66" t="str">
            <v>SHT0013004</v>
          </cell>
          <cell r="C66" t="str">
            <v>外部棘爪盖板</v>
          </cell>
          <cell r="D66" t="str">
            <v>POM</v>
          </cell>
          <cell r="E66">
            <v>2E-3</v>
          </cell>
          <cell r="F66">
            <v>2.5999999999999999E-3</v>
          </cell>
          <cell r="G66">
            <v>15.309699999999999</v>
          </cell>
          <cell r="H66">
            <v>0.95</v>
          </cell>
          <cell r="I66">
            <v>4.19002315789474E-2</v>
          </cell>
          <cell r="J66" t="str">
            <v>HTF86/TJ</v>
          </cell>
          <cell r="K66">
            <v>72</v>
          </cell>
          <cell r="L66">
            <v>50</v>
          </cell>
          <cell r="M66">
            <v>3</v>
          </cell>
          <cell r="N66">
            <v>21.2</v>
          </cell>
          <cell r="O66">
            <v>0.76</v>
          </cell>
          <cell r="P66">
            <v>22.5</v>
          </cell>
          <cell r="Q66">
            <v>0.104166666666667</v>
          </cell>
          <cell r="R66">
            <v>0</v>
          </cell>
          <cell r="S66">
            <v>1.43116666666667E-3</v>
          </cell>
          <cell r="T66">
            <v>3.3333333333333301E-3</v>
          </cell>
          <cell r="U66">
            <v>0</v>
          </cell>
          <cell r="V66">
            <v>0.21900991678054799</v>
          </cell>
          <cell r="W66">
            <v>0.2</v>
          </cell>
          <cell r="X66">
            <v>1.9009916780548301E-2</v>
          </cell>
          <cell r="Y66">
            <v>1.52200109581037E-2</v>
          </cell>
          <cell r="Z66">
            <v>0.475625342440743</v>
          </cell>
          <cell r="AA66">
            <v>3.72962962962963E-2</v>
          </cell>
          <cell r="AB66">
            <v>0.170295011497894</v>
          </cell>
          <cell r="AC66">
            <v>6.5347117048618602E-3</v>
          </cell>
          <cell r="AD66">
            <v>0</v>
          </cell>
          <cell r="AE66">
            <v>0.808683404866401</v>
          </cell>
          <cell r="AG66">
            <v>0.27980929181286601</v>
          </cell>
        </row>
        <row r="67">
          <cell r="B67" t="str">
            <v>SHT0011965</v>
          </cell>
          <cell r="C67" t="str">
            <v>升降气阀手柄</v>
          </cell>
          <cell r="D67" t="str">
            <v>ABS+PC</v>
          </cell>
          <cell r="E67">
            <v>5.1999999999999998E-2</v>
          </cell>
          <cell r="F67">
            <v>5.4600000000000003E-2</v>
          </cell>
          <cell r="G67">
            <v>18.584099999999999</v>
          </cell>
          <cell r="H67">
            <v>0.96</v>
          </cell>
          <cell r="I67">
            <v>1.0569706875</v>
          </cell>
          <cell r="J67" t="str">
            <v>SA3200/1700</v>
          </cell>
          <cell r="K67">
            <v>48</v>
          </cell>
          <cell r="L67">
            <v>75</v>
          </cell>
          <cell r="M67">
            <v>2</v>
          </cell>
          <cell r="N67">
            <v>67.900000000000006</v>
          </cell>
          <cell r="O67">
            <v>0.76</v>
          </cell>
          <cell r="P67">
            <v>22.5</v>
          </cell>
          <cell r="Q67">
            <v>0.234375</v>
          </cell>
          <cell r="R67">
            <v>0</v>
          </cell>
          <cell r="S67">
            <v>0.10657111111111101</v>
          </cell>
          <cell r="T67">
            <v>0.22222222222222199</v>
          </cell>
          <cell r="U67">
            <v>0.3</v>
          </cell>
          <cell r="V67">
            <v>2.4326780605468699</v>
          </cell>
          <cell r="W67">
            <v>3.44</v>
          </cell>
          <cell r="X67">
            <v>-1.0073219394531301</v>
          </cell>
          <cell r="Y67">
            <v>9.1348800248671494E-2</v>
          </cell>
          <cell r="Z67">
            <v>9.6344437762270793E-2</v>
          </cell>
          <cell r="AA67">
            <v>0.26877083333333301</v>
          </cell>
          <cell r="AB67">
            <v>0.11048351925076</v>
          </cell>
          <cell r="AC67">
            <v>4.3808144135255397E-2</v>
          </cell>
          <cell r="AD67">
            <v>0.123320880335707</v>
          </cell>
          <cell r="AE67">
            <v>0.56551148109487603</v>
          </cell>
          <cell r="AF67">
            <v>3730</v>
          </cell>
          <cell r="AG67">
            <v>2.9689681145833302</v>
          </cell>
        </row>
        <row r="68">
          <cell r="B68" t="str">
            <v>SHT0011966</v>
          </cell>
          <cell r="C68" t="str">
            <v>阻尼调调节手柄</v>
          </cell>
          <cell r="D68" t="str">
            <v>ABS+PC</v>
          </cell>
          <cell r="E68">
            <v>4.7E-2</v>
          </cell>
          <cell r="F68">
            <v>4.9349999999999998E-2</v>
          </cell>
          <cell r="G68">
            <v>18.584099999999999</v>
          </cell>
          <cell r="H68">
            <v>0.96</v>
          </cell>
          <cell r="I68">
            <v>0.95533889062499999</v>
          </cell>
          <cell r="J68" t="str">
            <v>SA3200/1700</v>
          </cell>
          <cell r="K68">
            <v>48</v>
          </cell>
          <cell r="L68">
            <v>75</v>
          </cell>
          <cell r="M68">
            <v>2</v>
          </cell>
          <cell r="N68">
            <v>67.900000000000006</v>
          </cell>
          <cell r="O68">
            <v>0.76</v>
          </cell>
          <cell r="P68">
            <v>22.5</v>
          </cell>
          <cell r="Q68">
            <v>0.234375</v>
          </cell>
          <cell r="R68">
            <v>0</v>
          </cell>
          <cell r="S68">
            <v>0.10657111111111101</v>
          </cell>
          <cell r="T68">
            <v>0.22222222222222199</v>
          </cell>
          <cell r="U68">
            <v>0.3</v>
          </cell>
          <cell r="V68">
            <v>2.3151662954101599</v>
          </cell>
          <cell r="W68">
            <v>2.97</v>
          </cell>
          <cell r="X68">
            <v>-0.65483370458984402</v>
          </cell>
          <cell r="Y68">
            <v>9.5985425609719704E-2</v>
          </cell>
          <cell r="Z68">
            <v>0.10123462857275101</v>
          </cell>
          <cell r="AA68">
            <v>0.26877083333333301</v>
          </cell>
          <cell r="AB68">
            <v>0.116091372730406</v>
          </cell>
          <cell r="AC68">
            <v>4.6031730559653303E-2</v>
          </cell>
          <cell r="AD68">
            <v>0.12958032457312199</v>
          </cell>
          <cell r="AE68">
            <v>0.58735625491828802</v>
          </cell>
          <cell r="AF68">
            <v>21171</v>
          </cell>
          <cell r="AG68">
            <v>2.8165204192708302</v>
          </cell>
        </row>
        <row r="69">
          <cell r="B69" t="str">
            <v>SHT0012189</v>
          </cell>
          <cell r="C69" t="str">
            <v>阻尼调节底座（左舵）</v>
          </cell>
          <cell r="D69" t="str">
            <v>PA6+GF30</v>
          </cell>
          <cell r="E69">
            <v>2.4E-2</v>
          </cell>
          <cell r="F69">
            <v>2.52E-2</v>
          </cell>
          <cell r="G69">
            <v>13.716799999999999</v>
          </cell>
          <cell r="H69">
            <v>0.98</v>
          </cell>
          <cell r="I69">
            <v>0.35271771428571402</v>
          </cell>
          <cell r="J69" t="str">
            <v>MA2000/700</v>
          </cell>
          <cell r="K69">
            <v>48</v>
          </cell>
          <cell r="L69">
            <v>75</v>
          </cell>
          <cell r="M69">
            <v>1</v>
          </cell>
          <cell r="N69">
            <v>39.75</v>
          </cell>
          <cell r="O69">
            <v>0.76</v>
          </cell>
          <cell r="P69">
            <v>22.5</v>
          </cell>
          <cell r="Q69">
            <v>0.46875</v>
          </cell>
          <cell r="R69">
            <v>0</v>
          </cell>
          <cell r="S69">
            <v>8.4124000000000004E-2</v>
          </cell>
          <cell r="T69">
            <v>0.2</v>
          </cell>
          <cell r="U69">
            <v>0</v>
          </cell>
          <cell r="V69">
            <v>1.5709936814868799</v>
          </cell>
          <cell r="W69">
            <v>1.34</v>
          </cell>
          <cell r="X69">
            <v>0.23099368148687999</v>
          </cell>
          <cell r="Y69">
            <v>0.12730795951432999</v>
          </cell>
          <cell r="Z69">
            <v>0.29837803011171099</v>
          </cell>
          <cell r="AA69">
            <v>0.31468750000000001</v>
          </cell>
          <cell r="AB69">
            <v>0.200311117548329</v>
          </cell>
          <cell r="AC69">
            <v>5.3548273930917503E-2</v>
          </cell>
          <cell r="AD69">
            <v>0</v>
          </cell>
          <cell r="AE69">
            <v>0.77548113754863601</v>
          </cell>
          <cell r="AF69">
            <v>28781</v>
          </cell>
          <cell r="AG69">
            <v>1.9883568214285701</v>
          </cell>
        </row>
        <row r="70">
          <cell r="B70" t="str">
            <v>SHT0012190</v>
          </cell>
          <cell r="C70" t="str">
            <v>阻尼调节旋转块</v>
          </cell>
          <cell r="D70" t="str">
            <v>PA6+GF30</v>
          </cell>
          <cell r="E70">
            <v>1.7999999999999999E-2</v>
          </cell>
          <cell r="F70">
            <v>1.89E-2</v>
          </cell>
          <cell r="G70">
            <v>13.716799999999999</v>
          </cell>
          <cell r="H70">
            <v>0.98</v>
          </cell>
          <cell r="I70">
            <v>0.264538285714286</v>
          </cell>
          <cell r="J70" t="str">
            <v>MA2000/700</v>
          </cell>
          <cell r="K70">
            <v>48</v>
          </cell>
          <cell r="L70">
            <v>75</v>
          </cell>
          <cell r="M70">
            <v>1</v>
          </cell>
          <cell r="N70">
            <v>39.75</v>
          </cell>
          <cell r="O70">
            <v>0.76</v>
          </cell>
          <cell r="P70">
            <v>22.5</v>
          </cell>
          <cell r="Q70">
            <v>0.46875</v>
          </cell>
          <cell r="R70">
            <v>0</v>
          </cell>
          <cell r="S70">
            <v>1.46026666666667E-2</v>
          </cell>
          <cell r="T70">
            <v>3.3333333333333298E-2</v>
          </cell>
          <cell r="U70">
            <v>0</v>
          </cell>
          <cell r="V70">
            <v>1.2349289817784299</v>
          </cell>
          <cell r="W70">
            <v>1.19</v>
          </cell>
          <cell r="X70">
            <v>4.4928981778425699E-2</v>
          </cell>
          <cell r="Y70">
            <v>2.69921054774582E-2</v>
          </cell>
          <cell r="Z70">
            <v>0.37957648327675603</v>
          </cell>
          <cell r="AA70">
            <v>0.31468750000000001</v>
          </cell>
          <cell r="AB70">
            <v>0.25482234577312901</v>
          </cell>
          <cell r="AC70">
            <v>1.18247015675649E-2</v>
          </cell>
          <cell r="AD70">
            <v>0</v>
          </cell>
          <cell r="AE70">
            <v>0.78578664067522097</v>
          </cell>
          <cell r="AF70">
            <v>16997</v>
          </cell>
          <cell r="AG70">
            <v>1.6198996785714299</v>
          </cell>
        </row>
        <row r="71">
          <cell r="B71" t="str">
            <v>SHT0013746</v>
          </cell>
          <cell r="C71" t="str">
            <v>X5000阻尼调节手柄</v>
          </cell>
          <cell r="D71" t="str">
            <v>ABS+PC</v>
          </cell>
          <cell r="E71">
            <v>3.5000000000000003E-2</v>
          </cell>
          <cell r="F71">
            <v>3.6749999999999998E-2</v>
          </cell>
          <cell r="G71">
            <v>18.584099999999999</v>
          </cell>
          <cell r="H71">
            <v>0.9</v>
          </cell>
          <cell r="I71">
            <v>0.75885075000000002</v>
          </cell>
          <cell r="J71" t="str">
            <v>MA2000/700</v>
          </cell>
          <cell r="K71">
            <v>48</v>
          </cell>
          <cell r="L71">
            <v>75</v>
          </cell>
          <cell r="M71">
            <v>2</v>
          </cell>
          <cell r="N71">
            <v>39.75</v>
          </cell>
          <cell r="O71">
            <v>0.76</v>
          </cell>
          <cell r="P71">
            <v>22.5</v>
          </cell>
          <cell r="Q71">
            <v>0.234375</v>
          </cell>
          <cell r="R71">
            <v>0</v>
          </cell>
          <cell r="S71">
            <v>0.10657111111111101</v>
          </cell>
          <cell r="T71">
            <v>0.22222222222222199</v>
          </cell>
          <cell r="U71">
            <v>0.3</v>
          </cell>
          <cell r="V71">
            <v>2.0478290499999998</v>
          </cell>
          <cell r="W71">
            <v>3.27</v>
          </cell>
          <cell r="X71">
            <v>-1.22217095</v>
          </cell>
          <cell r="Y71">
            <v>0.108516002457442</v>
          </cell>
          <cell r="Z71">
            <v>0.114450471341834</v>
          </cell>
          <cell r="AA71">
            <v>0.15734375</v>
          </cell>
          <cell r="AB71">
            <v>7.6834416427484495E-2</v>
          </cell>
          <cell r="AC71">
            <v>5.2041019298515699E-2</v>
          </cell>
          <cell r="AD71">
            <v>0.14649660331754699</v>
          </cell>
          <cell r="AE71">
            <v>0.62943647566675498</v>
          </cell>
          <cell r="AF71">
            <v>6419</v>
          </cell>
          <cell r="AG71">
            <v>2.35464758333333</v>
          </cell>
        </row>
        <row r="72">
          <cell r="B72" t="str">
            <v>SHT0013747</v>
          </cell>
          <cell r="C72" t="str">
            <v>升降气阀手柄</v>
          </cell>
          <cell r="D72" t="str">
            <v>ABS+PC</v>
          </cell>
          <cell r="E72">
            <v>0</v>
          </cell>
          <cell r="F72">
            <v>3.7019999999999997E-2</v>
          </cell>
          <cell r="G72">
            <v>18.584099999999999</v>
          </cell>
          <cell r="H72">
            <v>0.9</v>
          </cell>
          <cell r="I72">
            <v>0.76442597999999995</v>
          </cell>
          <cell r="J72" t="str">
            <v>MA2000/700</v>
          </cell>
          <cell r="K72">
            <v>55</v>
          </cell>
          <cell r="L72">
            <v>65.454545454545496</v>
          </cell>
          <cell r="M72">
            <v>2</v>
          </cell>
          <cell r="N72">
            <v>39.75</v>
          </cell>
          <cell r="O72">
            <v>0.76</v>
          </cell>
          <cell r="P72">
            <v>22.5</v>
          </cell>
          <cell r="Q72">
            <v>0.204545454545455</v>
          </cell>
          <cell r="R72">
            <v>0</v>
          </cell>
          <cell r="S72">
            <v>0.10657111111111101</v>
          </cell>
          <cell r="T72">
            <v>0.22222222222222199</v>
          </cell>
          <cell r="U72">
            <v>0.3</v>
          </cell>
          <cell r="V72">
            <v>1.9932171935151499</v>
          </cell>
          <cell r="W72">
            <v>2.79</v>
          </cell>
          <cell r="X72">
            <v>-0.79678280648484801</v>
          </cell>
          <cell r="Y72">
            <v>0.111489215999748</v>
          </cell>
          <cell r="Z72">
            <v>0.102620755636132</v>
          </cell>
          <cell r="AA72">
            <v>0.13731818181818201</v>
          </cell>
          <cell r="AB72">
            <v>6.8892733950389806E-2</v>
          </cell>
          <cell r="AC72">
            <v>5.34668833169991E-2</v>
          </cell>
          <cell r="AD72">
            <v>0.15051044159966001</v>
          </cell>
          <cell r="AE72">
            <v>0.61648636059982398</v>
          </cell>
          <cell r="AF72">
            <v>2500</v>
          </cell>
          <cell r="AG72">
            <v>2.28822775787879</v>
          </cell>
        </row>
        <row r="73">
          <cell r="B73" t="str">
            <v>SHT0012026</v>
          </cell>
          <cell r="C73" t="str">
            <v>升级气阀固定板</v>
          </cell>
          <cell r="D73" t="str">
            <v>PA6+GF30</v>
          </cell>
          <cell r="E73">
            <v>4.8000000000000001E-2</v>
          </cell>
          <cell r="F73">
            <v>5.04E-2</v>
          </cell>
          <cell r="G73">
            <v>13.716799999999999</v>
          </cell>
          <cell r="H73">
            <v>0.95</v>
          </cell>
          <cell r="I73">
            <v>0.72771233684210501</v>
          </cell>
          <cell r="J73" t="str">
            <v>MA2000/700</v>
          </cell>
          <cell r="K73">
            <v>42.352941176470502</v>
          </cell>
          <cell r="L73">
            <v>85.000000000000199</v>
          </cell>
          <cell r="M73">
            <v>2</v>
          </cell>
          <cell r="N73">
            <v>39.75</v>
          </cell>
          <cell r="O73">
            <v>0.76</v>
          </cell>
          <cell r="P73">
            <v>22.5</v>
          </cell>
          <cell r="Q73">
            <v>0.265625000000001</v>
          </cell>
          <cell r="R73">
            <v>0</v>
          </cell>
          <cell r="S73">
            <v>4.2062000000000002E-2</v>
          </cell>
          <cell r="T73">
            <v>0.1</v>
          </cell>
          <cell r="U73">
            <v>0</v>
          </cell>
          <cell r="V73">
            <v>1.5110545067312999</v>
          </cell>
          <cell r="W73">
            <v>2.48</v>
          </cell>
          <cell r="X73">
            <v>-0.96894549326869595</v>
          </cell>
          <cell r="Y73">
            <v>6.6178949570997903E-2</v>
          </cell>
          <cell r="Z73">
            <v>0.175787834797964</v>
          </cell>
          <cell r="AA73">
            <v>0.178322916666667</v>
          </cell>
          <cell r="AB73">
            <v>0.118012233094366</v>
          </cell>
          <cell r="AC73">
            <v>2.78361897685531E-2</v>
          </cell>
          <cell r="AD73">
            <v>0</v>
          </cell>
          <cell r="AE73">
            <v>0.51840761957933301</v>
          </cell>
          <cell r="AF73">
            <v>10500</v>
          </cell>
          <cell r="AG73">
            <v>1.89955238026316</v>
          </cell>
        </row>
        <row r="74">
          <cell r="B74" t="str">
            <v>SHT0012027</v>
          </cell>
          <cell r="C74" t="str">
            <v>调节摆轮</v>
          </cell>
          <cell r="D74" t="str">
            <v>POM</v>
          </cell>
          <cell r="E74">
            <v>1.2E-2</v>
          </cell>
          <cell r="F74">
            <v>1.26E-2</v>
          </cell>
          <cell r="G74">
            <v>15.309699999999999</v>
          </cell>
          <cell r="H74">
            <v>0.95</v>
          </cell>
          <cell r="I74">
            <v>0.203054968421053</v>
          </cell>
          <cell r="J74" t="str">
            <v>MA1600IIS/570</v>
          </cell>
          <cell r="K74">
            <v>55.384615384615401</v>
          </cell>
          <cell r="L74">
            <v>65</v>
          </cell>
          <cell r="M74">
            <v>2</v>
          </cell>
          <cell r="N74">
            <v>48.5</v>
          </cell>
          <cell r="O74">
            <v>0.76</v>
          </cell>
          <cell r="P74">
            <v>22.5</v>
          </cell>
          <cell r="Q74">
            <v>0.203125</v>
          </cell>
          <cell r="R74">
            <v>0</v>
          </cell>
          <cell r="S74">
            <v>8.4124000000000004E-2</v>
          </cell>
          <cell r="T74">
            <v>0.2</v>
          </cell>
          <cell r="U74">
            <v>0</v>
          </cell>
          <cell r="V74">
            <v>0.953117392927055</v>
          </cell>
          <cell r="W74">
            <v>0.72</v>
          </cell>
          <cell r="X74">
            <v>0.23311739292705499</v>
          </cell>
          <cell r="Y74">
            <v>0.209837740328915</v>
          </cell>
          <cell r="Z74">
            <v>0.21311645502155499</v>
          </cell>
          <cell r="AA74">
            <v>0.16638194444444401</v>
          </cell>
          <cell r="AB74">
            <v>0.17456605626876601</v>
          </cell>
          <cell r="AC74">
            <v>8.8261950337148301E-2</v>
          </cell>
          <cell r="AD74">
            <v>0</v>
          </cell>
          <cell r="AE74">
            <v>0.78695702131983503</v>
          </cell>
          <cell r="AF74">
            <v>10625</v>
          </cell>
          <cell r="AG74">
            <v>1.14296686929825</v>
          </cell>
        </row>
        <row r="75">
          <cell r="B75" t="str">
            <v>BPC0010139</v>
          </cell>
          <cell r="C75" t="str">
            <v>阀体旋拧端盖</v>
          </cell>
          <cell r="D75" t="str">
            <v>POM</v>
          </cell>
          <cell r="E75">
            <v>6.0000000000000001E-3</v>
          </cell>
          <cell r="F75">
            <v>6.3E-3</v>
          </cell>
          <cell r="G75">
            <v>15.309699999999999</v>
          </cell>
          <cell r="H75">
            <v>0.95</v>
          </cell>
          <cell r="I75">
            <v>0.101527484210526</v>
          </cell>
          <cell r="J75" t="str">
            <v>MA1600IIS/570</v>
          </cell>
          <cell r="K75">
            <v>65.454545454545496</v>
          </cell>
          <cell r="L75">
            <v>55</v>
          </cell>
          <cell r="M75">
            <v>6</v>
          </cell>
          <cell r="N75">
            <v>48.5</v>
          </cell>
          <cell r="O75">
            <v>0.76</v>
          </cell>
          <cell r="P75">
            <v>22.5</v>
          </cell>
          <cell r="Q75">
            <v>5.7291666666666602E-2</v>
          </cell>
          <cell r="R75">
            <v>0</v>
          </cell>
          <cell r="S75">
            <v>4.77055555555556E-3</v>
          </cell>
          <cell r="T75">
            <v>1.1111111111111099E-2</v>
          </cell>
          <cell r="U75">
            <v>0</v>
          </cell>
          <cell r="V75">
            <v>0.256281250557094</v>
          </cell>
          <cell r="W75">
            <v>0.46</v>
          </cell>
          <cell r="X75">
            <v>-0.20371874944290599</v>
          </cell>
          <cell r="Y75">
            <v>4.3355146297117703E-2</v>
          </cell>
          <cell r="Z75">
            <v>0.22354997309451299</v>
          </cell>
          <cell r="AA75">
            <v>4.6928240740740701E-2</v>
          </cell>
          <cell r="AB75">
            <v>0.18311226685030599</v>
          </cell>
          <cell r="AC75">
            <v>1.8614532062667499E-2</v>
          </cell>
          <cell r="AD75">
            <v>0</v>
          </cell>
          <cell r="AE75">
            <v>0.60384349619868904</v>
          </cell>
          <cell r="AF75">
            <v>74291</v>
          </cell>
          <cell r="AG75">
            <v>0.32450275409356699</v>
          </cell>
        </row>
        <row r="76">
          <cell r="B76" t="str">
            <v>BPC0010140</v>
          </cell>
          <cell r="C76" t="str">
            <v>气缸旋拧端盖</v>
          </cell>
          <cell r="D76" t="str">
            <v>POM</v>
          </cell>
          <cell r="E76">
            <v>4.0000000000000001E-3</v>
          </cell>
          <cell r="F76">
            <v>4.1999999999999997E-3</v>
          </cell>
          <cell r="G76">
            <v>15.309699999999999</v>
          </cell>
          <cell r="H76">
            <v>0.95</v>
          </cell>
          <cell r="I76">
            <v>6.7684989473684204E-2</v>
          </cell>
          <cell r="J76" t="str">
            <v>MA1600IIS/570</v>
          </cell>
          <cell r="K76">
            <v>65.454545454545496</v>
          </cell>
          <cell r="L76">
            <v>55</v>
          </cell>
          <cell r="M76">
            <v>6</v>
          </cell>
          <cell r="N76">
            <v>48.5</v>
          </cell>
          <cell r="O76">
            <v>0.76</v>
          </cell>
          <cell r="P76">
            <v>22.5</v>
          </cell>
          <cell r="Q76">
            <v>5.7291666666666602E-2</v>
          </cell>
          <cell r="R76">
            <v>0</v>
          </cell>
          <cell r="S76">
            <v>4.77055555555556E-3</v>
          </cell>
          <cell r="T76">
            <v>1.1111111111111099E-2</v>
          </cell>
          <cell r="U76">
            <v>0</v>
          </cell>
          <cell r="V76">
            <v>0.21673896723299499</v>
          </cell>
          <cell r="W76">
            <v>0.32</v>
          </cell>
          <cell r="X76">
            <v>-0.103261032767005</v>
          </cell>
          <cell r="Y76">
            <v>5.1264944430443098E-2</v>
          </cell>
          <cell r="Z76">
            <v>0.26433486971947201</v>
          </cell>
          <cell r="AA76">
            <v>4.6928240740740701E-2</v>
          </cell>
          <cell r="AB76">
            <v>0.216519628841328</v>
          </cell>
          <cell r="AC76">
            <v>2.20106038912108E-2</v>
          </cell>
          <cell r="AD76">
            <v>0</v>
          </cell>
          <cell r="AE76">
            <v>0.68771194982708095</v>
          </cell>
          <cell r="AF76">
            <v>74969</v>
          </cell>
          <cell r="AG76">
            <v>0.27373901198830403</v>
          </cell>
        </row>
        <row r="77">
          <cell r="B77" t="str">
            <v>BPC0010141</v>
          </cell>
          <cell r="C77" t="str">
            <v>堵盖</v>
          </cell>
          <cell r="D77" t="str">
            <v>POM</v>
          </cell>
          <cell r="E77">
            <v>1E-3</v>
          </cell>
          <cell r="F77">
            <v>1.0499999999999999E-3</v>
          </cell>
          <cell r="G77">
            <v>15.309699999999999</v>
          </cell>
          <cell r="H77">
            <v>0.95</v>
          </cell>
          <cell r="I77">
            <v>1.69212473684211E-2</v>
          </cell>
          <cell r="J77" t="str">
            <v>MA1600IIS/570</v>
          </cell>
          <cell r="K77">
            <v>65.454545454545496</v>
          </cell>
          <cell r="L77">
            <v>55</v>
          </cell>
          <cell r="M77">
            <v>6</v>
          </cell>
          <cell r="N77">
            <v>48.5</v>
          </cell>
          <cell r="O77">
            <v>0.76</v>
          </cell>
          <cell r="P77">
            <v>22.5</v>
          </cell>
          <cell r="Q77">
            <v>5.7291666666666602E-2</v>
          </cell>
          <cell r="R77">
            <v>0</v>
          </cell>
          <cell r="S77">
            <v>1.43116666666667E-3</v>
          </cell>
          <cell r="T77">
            <v>3.3333333333333301E-3</v>
          </cell>
          <cell r="U77">
            <v>0</v>
          </cell>
          <cell r="V77">
            <v>0.14630837558017801</v>
          </cell>
          <cell r="W77">
            <v>0.18</v>
          </cell>
          <cell r="X77">
            <v>-3.3691624419821598E-2</v>
          </cell>
          <cell r="Y77">
            <v>2.2782929002630001E-2</v>
          </cell>
          <cell r="Z77">
            <v>0.391581592232703</v>
          </cell>
          <cell r="AA77">
            <v>4.6928240740740701E-2</v>
          </cell>
          <cell r="AB77">
            <v>0.32074883310438801</v>
          </cell>
          <cell r="AC77">
            <v>9.7818505672792305E-3</v>
          </cell>
          <cell r="AD77">
            <v>0</v>
          </cell>
          <cell r="AE77">
            <v>0.88434532677079702</v>
          </cell>
          <cell r="AF77">
            <v>141071</v>
          </cell>
          <cell r="AG77">
            <v>0.18647623216374301</v>
          </cell>
        </row>
        <row r="78">
          <cell r="B78" t="str">
            <v>BEC0010029</v>
          </cell>
          <cell r="C78" t="str">
            <v>ECU上盖</v>
          </cell>
          <cell r="D78" t="str">
            <v>ABS+PC</v>
          </cell>
          <cell r="E78">
            <v>1.4E-2</v>
          </cell>
          <cell r="F78">
            <v>1.47E-2</v>
          </cell>
          <cell r="G78">
            <v>18.584099999999999</v>
          </cell>
          <cell r="H78">
            <v>0.96</v>
          </cell>
          <cell r="I78">
            <v>0.28456903124999999</v>
          </cell>
          <cell r="J78" t="str">
            <v>MA1600IIS/570</v>
          </cell>
          <cell r="K78">
            <v>48</v>
          </cell>
          <cell r="L78">
            <v>75</v>
          </cell>
          <cell r="M78">
            <v>2</v>
          </cell>
          <cell r="N78">
            <v>48.5</v>
          </cell>
          <cell r="O78">
            <v>0.76</v>
          </cell>
          <cell r="P78">
            <v>22.5</v>
          </cell>
          <cell r="Q78">
            <v>0.234375</v>
          </cell>
          <cell r="R78">
            <v>0</v>
          </cell>
          <cell r="S78">
            <v>3.5437999999999997E-2</v>
          </cell>
          <cell r="T78">
            <v>0.05</v>
          </cell>
          <cell r="U78">
            <v>0</v>
          </cell>
          <cell r="V78">
            <v>0.90744294759114597</v>
          </cell>
          <cell r="W78">
            <v>1.04</v>
          </cell>
          <cell r="X78">
            <v>-0.13255705240885399</v>
          </cell>
          <cell r="Y78">
            <v>5.5099882733925701E-2</v>
          </cell>
          <cell r="Z78">
            <v>0.258280700315277</v>
          </cell>
          <cell r="AA78">
            <v>0.19197916666666701</v>
          </cell>
          <cell r="AB78">
            <v>0.21156059141380201</v>
          </cell>
          <cell r="AC78">
            <v>3.9052592886497199E-2</v>
          </cell>
          <cell r="AD78">
            <v>0</v>
          </cell>
          <cell r="AE78">
            <v>0.68640559496836295</v>
          </cell>
          <cell r="AF78">
            <v>27360</v>
          </cell>
          <cell r="AG78">
            <v>1.1518227968750001</v>
          </cell>
        </row>
        <row r="79">
          <cell r="B79" t="str">
            <v>BEC0010030</v>
          </cell>
          <cell r="C79" t="str">
            <v>ECU下盖</v>
          </cell>
          <cell r="D79" t="str">
            <v>ABS+PC</v>
          </cell>
          <cell r="E79">
            <v>1.4999999999999999E-2</v>
          </cell>
          <cell r="F79">
            <v>1.575E-2</v>
          </cell>
          <cell r="G79">
            <v>18.584099999999999</v>
          </cell>
          <cell r="H79">
            <v>0.96</v>
          </cell>
          <cell r="I79">
            <v>0.30489539062499998</v>
          </cell>
          <cell r="J79" t="str">
            <v>MA1600IIS/570</v>
          </cell>
          <cell r="K79">
            <v>48</v>
          </cell>
          <cell r="L79">
            <v>75</v>
          </cell>
          <cell r="M79">
            <v>2</v>
          </cell>
          <cell r="N79">
            <v>48.5</v>
          </cell>
          <cell r="O79">
            <v>0.76</v>
          </cell>
          <cell r="P79">
            <v>22.5</v>
          </cell>
          <cell r="Q79">
            <v>0.234375</v>
          </cell>
          <cell r="R79">
            <v>0</v>
          </cell>
          <cell r="S79">
            <v>4.3755333333333299E-2</v>
          </cell>
          <cell r="T79">
            <v>6.6666666666666693E-2</v>
          </cell>
          <cell r="U79">
            <v>0</v>
          </cell>
          <cell r="V79">
            <v>0.95592930061849002</v>
          </cell>
          <cell r="W79">
            <v>1.04</v>
          </cell>
          <cell r="X79">
            <v>-8.4070699381510294E-2</v>
          </cell>
          <cell r="Y79">
            <v>6.9740164490755902E-2</v>
          </cell>
          <cell r="Z79">
            <v>0.24518026578781399</v>
          </cell>
          <cell r="AA79">
            <v>0.19197916666666701</v>
          </cell>
          <cell r="AB79">
            <v>0.20082987993197399</v>
          </cell>
          <cell r="AC79">
            <v>4.57725621602178E-2</v>
          </cell>
          <cell r="AD79">
            <v>0</v>
          </cell>
          <cell r="AE79">
            <v>0.68104817958008901</v>
          </cell>
          <cell r="AF79">
            <v>0</v>
          </cell>
          <cell r="AG79">
            <v>1.2072963359375</v>
          </cell>
        </row>
        <row r="80">
          <cell r="B80" t="str">
            <v>BEC0010121</v>
          </cell>
          <cell r="C80" t="str">
            <v>ECU下盖(无爪)</v>
          </cell>
          <cell r="D80" t="str">
            <v>ABS+PC</v>
          </cell>
          <cell r="E80">
            <v>1.4999999999999999E-2</v>
          </cell>
          <cell r="F80">
            <v>1.575E-2</v>
          </cell>
          <cell r="G80">
            <v>18.584099999999999</v>
          </cell>
          <cell r="H80">
            <v>0.96</v>
          </cell>
          <cell r="I80">
            <v>0.30489539062499998</v>
          </cell>
          <cell r="J80" t="str">
            <v>MA1600IIS/570</v>
          </cell>
          <cell r="K80">
            <v>48</v>
          </cell>
          <cell r="L80">
            <v>75</v>
          </cell>
          <cell r="M80">
            <v>2</v>
          </cell>
          <cell r="N80">
            <v>48.5</v>
          </cell>
          <cell r="O80">
            <v>0.76</v>
          </cell>
          <cell r="P80">
            <v>22.5</v>
          </cell>
          <cell r="Q80">
            <v>0.234375</v>
          </cell>
          <cell r="R80">
            <v>0</v>
          </cell>
          <cell r="S80">
            <v>4.3755333333333299E-2</v>
          </cell>
          <cell r="T80">
            <v>6.6666666666666693E-2</v>
          </cell>
          <cell r="U80">
            <v>0.3</v>
          </cell>
          <cell r="V80">
            <v>1.25592930061849</v>
          </cell>
          <cell r="W80">
            <v>1.22</v>
          </cell>
          <cell r="X80">
            <v>3.5929300618489798E-2</v>
          </cell>
          <cell r="Y80">
            <v>5.30815441871101E-2</v>
          </cell>
          <cell r="Z80">
            <v>0.18661480378280901</v>
          </cell>
          <cell r="AA80">
            <v>0.19197916666666701</v>
          </cell>
          <cell r="AB80">
            <v>0.15285825927631899</v>
          </cell>
          <cell r="AC80">
            <v>3.4839009896325997E-2</v>
          </cell>
          <cell r="AD80">
            <v>0.238866948841996</v>
          </cell>
          <cell r="AE80">
            <v>0.75723522775139296</v>
          </cell>
          <cell r="AF80">
            <v>20551</v>
          </cell>
          <cell r="AG80">
            <v>1.5072963359375</v>
          </cell>
        </row>
        <row r="81">
          <cell r="B81" t="str">
            <v>SLT0010278</v>
          </cell>
          <cell r="C81" t="str">
            <v>轻卡气囊上盖</v>
          </cell>
          <cell r="D81" t="str">
            <v>PA6+GF30</v>
          </cell>
          <cell r="E81">
            <v>0</v>
          </cell>
          <cell r="F81">
            <v>0.124</v>
          </cell>
          <cell r="G81">
            <v>13.716799999999999</v>
          </cell>
          <cell r="H81">
            <v>0.95</v>
          </cell>
          <cell r="I81">
            <v>1.7904033684210501</v>
          </cell>
          <cell r="J81" t="str">
            <v>MA3200/1700</v>
          </cell>
          <cell r="K81">
            <v>45</v>
          </cell>
          <cell r="L81">
            <v>80</v>
          </cell>
          <cell r="M81">
            <v>2</v>
          </cell>
          <cell r="N81">
            <v>75.900000000000006</v>
          </cell>
          <cell r="O81">
            <v>0.76</v>
          </cell>
          <cell r="P81">
            <v>22.5</v>
          </cell>
          <cell r="Q81">
            <v>0.25</v>
          </cell>
          <cell r="R81">
            <v>0</v>
          </cell>
          <cell r="S81">
            <v>5.6082666666666697E-2</v>
          </cell>
          <cell r="T81">
            <v>0.133333333333333</v>
          </cell>
          <cell r="U81">
            <v>0</v>
          </cell>
          <cell r="V81">
            <v>2.9479062515235501</v>
          </cell>
          <cell r="W81">
            <v>5</v>
          </cell>
          <cell r="X81">
            <v>-2.0520937484764499</v>
          </cell>
          <cell r="Y81">
            <v>4.5229841778185197E-2</v>
          </cell>
          <cell r="Z81">
            <v>8.4805953334097503E-2</v>
          </cell>
          <cell r="AA81">
            <v>0.32046666666666701</v>
          </cell>
          <cell r="AB81">
            <v>0.10870992471386901</v>
          </cell>
          <cell r="AC81">
            <v>1.9024576048740301E-2</v>
          </cell>
          <cell r="AD81">
            <v>0</v>
          </cell>
          <cell r="AE81">
            <v>0.39265254195389299</v>
          </cell>
          <cell r="AF81">
            <v>48643</v>
          </cell>
          <cell r="AG81">
            <v>3.7307210526315799</v>
          </cell>
        </row>
        <row r="82">
          <cell r="B82" t="str">
            <v>SLT0010279</v>
          </cell>
          <cell r="C82" t="str">
            <v>轻卡气囊下座</v>
          </cell>
          <cell r="D82" t="str">
            <v>PA6+GF30</v>
          </cell>
          <cell r="E82">
            <v>0</v>
          </cell>
          <cell r="F82">
            <v>9.4750000000000001E-2</v>
          </cell>
          <cell r="G82">
            <v>13.716799999999999</v>
          </cell>
          <cell r="H82">
            <v>0.95</v>
          </cell>
          <cell r="I82">
            <v>1.36807031578947</v>
          </cell>
          <cell r="J82" t="str">
            <v>MA3200/1700</v>
          </cell>
          <cell r="K82">
            <v>45</v>
          </cell>
          <cell r="L82">
            <v>80</v>
          </cell>
          <cell r="M82">
            <v>2</v>
          </cell>
          <cell r="N82">
            <v>75.900000000000006</v>
          </cell>
          <cell r="O82">
            <v>0.76</v>
          </cell>
          <cell r="P82">
            <v>22.5</v>
          </cell>
          <cell r="Q82">
            <v>0.25</v>
          </cell>
          <cell r="R82">
            <v>0</v>
          </cell>
          <cell r="S82">
            <v>5.6082666666666697E-2</v>
          </cell>
          <cell r="T82">
            <v>0.133333333333333</v>
          </cell>
          <cell r="U82">
            <v>0</v>
          </cell>
          <cell r="V82">
            <v>2.45444342160665</v>
          </cell>
          <cell r="W82">
            <v>4.46</v>
          </cell>
          <cell r="X82">
            <v>-2.00555657839335</v>
          </cell>
          <cell r="Y82">
            <v>5.43232458159719E-2</v>
          </cell>
          <cell r="Z82">
            <v>0.10185608590494701</v>
          </cell>
          <cell r="AA82">
            <v>0.32046666666666701</v>
          </cell>
          <cell r="AB82">
            <v>0.13056592131868899</v>
          </cell>
          <cell r="AC82">
            <v>2.28494436551142E-2</v>
          </cell>
          <cell r="AD82">
            <v>0</v>
          </cell>
          <cell r="AE82">
            <v>0.44261484956375502</v>
          </cell>
          <cell r="AF82">
            <v>49383</v>
          </cell>
          <cell r="AG82">
            <v>3.0972214736842099</v>
          </cell>
        </row>
        <row r="83">
          <cell r="B83" t="str">
            <v>SHT0013068</v>
          </cell>
          <cell r="C83" t="str">
            <v>气囊下盖</v>
          </cell>
          <cell r="D83" t="str">
            <v>PA6+GF30</v>
          </cell>
          <cell r="E83">
            <v>0.24</v>
          </cell>
          <cell r="F83">
            <v>0.25440000000000002</v>
          </cell>
          <cell r="G83">
            <v>13.716799999999999</v>
          </cell>
          <cell r="H83">
            <v>0.95</v>
          </cell>
          <cell r="I83">
            <v>3.6732146526315801</v>
          </cell>
          <cell r="J83" t="str">
            <v>SA4700/2950</v>
          </cell>
          <cell r="K83">
            <v>32.727272727272698</v>
          </cell>
          <cell r="L83">
            <v>110</v>
          </cell>
          <cell r="M83">
            <v>2</v>
          </cell>
          <cell r="N83">
            <v>84.3</v>
          </cell>
          <cell r="O83">
            <v>0.76</v>
          </cell>
          <cell r="P83">
            <v>22.5</v>
          </cell>
          <cell r="Q83">
            <v>0.34375</v>
          </cell>
          <cell r="R83">
            <v>0</v>
          </cell>
          <cell r="S83">
            <v>5.6082666666666697E-2</v>
          </cell>
          <cell r="T83">
            <v>0.133333333333333</v>
          </cell>
          <cell r="U83">
            <v>0</v>
          </cell>
          <cell r="V83">
            <v>5.4547570678116299</v>
          </cell>
          <cell r="W83">
            <v>8.91</v>
          </cell>
          <cell r="X83">
            <v>-3.4552429321883702</v>
          </cell>
          <cell r="Y83">
            <v>2.4443496140300901E-2</v>
          </cell>
          <cell r="Z83">
            <v>6.3018388486713497E-2</v>
          </cell>
          <cell r="AA83">
            <v>0.489408333333334</v>
          </cell>
          <cell r="AB83">
            <v>8.9721380301483702E-2</v>
          </cell>
          <cell r="AC83">
            <v>1.0281423346533401E-2</v>
          </cell>
          <cell r="AD83">
            <v>0</v>
          </cell>
          <cell r="AE83">
            <v>0.32660343861927199</v>
          </cell>
          <cell r="AF83">
            <v>3841</v>
          </cell>
          <cell r="AG83">
            <v>6.9489754789473697</v>
          </cell>
        </row>
        <row r="84">
          <cell r="B84" t="str">
            <v>SHT0002189</v>
          </cell>
          <cell r="C84" t="str">
            <v>H4气囊上盖</v>
          </cell>
          <cell r="D84" t="str">
            <v>PA6+GF30</v>
          </cell>
          <cell r="E84">
            <v>9.8000000000000004E-2</v>
          </cell>
          <cell r="F84">
            <v>0.10290000000000001</v>
          </cell>
          <cell r="G84">
            <v>13.716799999999999</v>
          </cell>
          <cell r="H84">
            <v>0.95</v>
          </cell>
          <cell r="I84">
            <v>1.4857460210526301</v>
          </cell>
          <cell r="J84" t="str">
            <v>MA3200/1700</v>
          </cell>
          <cell r="K84">
            <v>30</v>
          </cell>
          <cell r="L84">
            <v>120</v>
          </cell>
          <cell r="M84">
            <v>1</v>
          </cell>
          <cell r="N84">
            <v>75.900000000000006</v>
          </cell>
          <cell r="O84">
            <v>0.76</v>
          </cell>
          <cell r="P84">
            <v>22.5</v>
          </cell>
          <cell r="Q84">
            <v>0.75</v>
          </cell>
          <cell r="R84">
            <v>1.25</v>
          </cell>
          <cell r="S84">
            <v>5.6082666666666697E-2</v>
          </cell>
          <cell r="T84">
            <v>0.133333333333333</v>
          </cell>
          <cell r="U84">
            <v>0</v>
          </cell>
          <cell r="V84">
            <v>5.2125287193351797</v>
          </cell>
          <cell r="W84">
            <v>5.22</v>
          </cell>
          <cell r="X84">
            <v>-7.4712806648191696E-3</v>
          </cell>
          <cell r="Y84">
            <v>2.55793954359907E-2</v>
          </cell>
          <cell r="Z84">
            <v>0.143884099327448</v>
          </cell>
          <cell r="AA84">
            <v>0.96140000000000003</v>
          </cell>
          <cell r="AB84">
            <v>0.184440230791212</v>
          </cell>
          <cell r="AC84">
            <v>1.07592053082865E-2</v>
          </cell>
          <cell r="AD84">
            <v>0</v>
          </cell>
          <cell r="AE84">
            <v>0.71496636257533597</v>
          </cell>
          <cell r="AF84">
            <v>3630</v>
          </cell>
          <cell r="AG84">
            <v>6.36013503157894</v>
          </cell>
        </row>
        <row r="85">
          <cell r="B85" t="str">
            <v>SHT0002196</v>
          </cell>
          <cell r="C85" t="str">
            <v>座椅气囊上盖</v>
          </cell>
          <cell r="D85" t="str">
            <v>PA6+GF30</v>
          </cell>
          <cell r="E85">
            <v>0</v>
          </cell>
          <cell r="F85">
            <v>0.13719999999999999</v>
          </cell>
          <cell r="G85">
            <v>13.716799999999999</v>
          </cell>
          <cell r="H85">
            <v>0.95</v>
          </cell>
          <cell r="I85">
            <v>1.98099469473684</v>
          </cell>
          <cell r="J85" t="str">
            <v>PL2500/900</v>
          </cell>
          <cell r="K85">
            <v>45</v>
          </cell>
          <cell r="L85">
            <v>80</v>
          </cell>
          <cell r="M85">
            <v>2</v>
          </cell>
          <cell r="N85">
            <v>52.05</v>
          </cell>
          <cell r="O85">
            <v>0.76</v>
          </cell>
          <cell r="P85">
            <v>22.5</v>
          </cell>
          <cell r="Q85">
            <v>0.25</v>
          </cell>
          <cell r="R85">
            <v>1.05</v>
          </cell>
          <cell r="S85">
            <v>5.6082666666666697E-2</v>
          </cell>
          <cell r="T85">
            <v>0.133333333333333</v>
          </cell>
          <cell r="U85">
            <v>0</v>
          </cell>
          <cell r="V85">
            <v>4.1344371696398898</v>
          </cell>
          <cell r="W85">
            <v>5.45</v>
          </cell>
          <cell r="X85">
            <v>-1.3155628303601099</v>
          </cell>
          <cell r="Y85">
            <v>3.2249452068695103E-2</v>
          </cell>
          <cell r="Z85">
            <v>6.04677226288034E-2</v>
          </cell>
          <cell r="AA85">
            <v>0.219766666666667</v>
          </cell>
          <cell r="AB85">
            <v>5.3155159372226903E-2</v>
          </cell>
          <cell r="AC85">
            <v>1.3564764529134601E-2</v>
          </cell>
          <cell r="AD85">
            <v>0</v>
          </cell>
          <cell r="AE85">
            <v>0.520855049078086</v>
          </cell>
          <cell r="AF85">
            <v>124551</v>
          </cell>
          <cell r="AG85">
            <v>5.02055804210526</v>
          </cell>
        </row>
        <row r="86">
          <cell r="B86" t="str">
            <v>SHT0002197</v>
          </cell>
          <cell r="C86" t="str">
            <v>座椅气囊下盖</v>
          </cell>
          <cell r="D86" t="str">
            <v>PA6+GF30</v>
          </cell>
          <cell r="E86">
            <v>0</v>
          </cell>
          <cell r="F86">
            <v>7.7399999999999997E-2</v>
          </cell>
          <cell r="G86">
            <v>13.716799999999999</v>
          </cell>
          <cell r="H86">
            <v>0.95</v>
          </cell>
          <cell r="I86">
            <v>1.1175582315789501</v>
          </cell>
          <cell r="J86" t="str">
            <v>PL2500/900</v>
          </cell>
          <cell r="K86">
            <v>45</v>
          </cell>
          <cell r="L86">
            <v>80</v>
          </cell>
          <cell r="M86">
            <v>2</v>
          </cell>
          <cell r="N86">
            <v>52.05</v>
          </cell>
          <cell r="O86">
            <v>0.76</v>
          </cell>
          <cell r="P86">
            <v>22.5</v>
          </cell>
          <cell r="Q86">
            <v>0.25</v>
          </cell>
          <cell r="R86">
            <v>1.25</v>
          </cell>
          <cell r="S86">
            <v>4.2062000000000002E-2</v>
          </cell>
          <cell r="T86">
            <v>0.1</v>
          </cell>
          <cell r="U86">
            <v>0</v>
          </cell>
          <cell r="V86">
            <v>3.2842258284764498</v>
          </cell>
          <cell r="W86">
            <v>3.14</v>
          </cell>
          <cell r="X86">
            <v>0.14422582847645499</v>
          </cell>
          <cell r="Y86">
            <v>3.04485760793099E-2</v>
          </cell>
          <cell r="Z86">
            <v>7.6121440198274798E-2</v>
          </cell>
          <cell r="AA86">
            <v>0.219766666666667</v>
          </cell>
          <cell r="AB86">
            <v>6.6915820696963502E-2</v>
          </cell>
          <cell r="AC86">
            <v>1.28072800704793E-2</v>
          </cell>
          <cell r="AD86">
            <v>0</v>
          </cell>
          <cell r="AE86">
            <v>0.65971943162709401</v>
          </cell>
          <cell r="AF86">
            <v>126167</v>
          </cell>
          <cell r="AG86">
            <v>3.8980493473684201</v>
          </cell>
        </row>
        <row r="87">
          <cell r="B87" t="str">
            <v>SHT0002201</v>
          </cell>
          <cell r="C87" t="str">
            <v>气阀主体</v>
          </cell>
          <cell r="D87" t="str">
            <v>POM</v>
          </cell>
          <cell r="E87">
            <v>0</v>
          </cell>
          <cell r="F87">
            <v>1.155E-2</v>
          </cell>
          <cell r="G87">
            <v>15.309699999999999</v>
          </cell>
          <cell r="H87">
            <v>0.9</v>
          </cell>
          <cell r="I87">
            <v>0.19647448333333301</v>
          </cell>
          <cell r="J87" t="str">
            <v>HTF86/TJ</v>
          </cell>
          <cell r="K87">
            <v>65</v>
          </cell>
          <cell r="L87">
            <v>55.384615384615401</v>
          </cell>
          <cell r="M87">
            <v>1</v>
          </cell>
          <cell r="N87">
            <v>21.2</v>
          </cell>
          <cell r="O87">
            <v>0.76</v>
          </cell>
          <cell r="P87">
            <v>22.5</v>
          </cell>
          <cell r="Q87">
            <v>0.34615384615384598</v>
          </cell>
          <cell r="R87">
            <v>0</v>
          </cell>
          <cell r="S87">
            <v>1.6824800000000001E-2</v>
          </cell>
          <cell r="T87">
            <v>0.04</v>
          </cell>
          <cell r="U87">
            <v>0</v>
          </cell>
          <cell r="V87">
            <v>0.87892384226495701</v>
          </cell>
          <cell r="W87">
            <v>2.06</v>
          </cell>
          <cell r="X87">
            <v>-1.1810761577350399</v>
          </cell>
          <cell r="Y87">
            <v>4.5510200174933603E-2</v>
          </cell>
          <cell r="Z87">
            <v>0.39383827074461802</v>
          </cell>
          <cell r="AA87">
            <v>0.123938461538462</v>
          </cell>
          <cell r="AB87">
            <v>0.141011604849718</v>
          </cell>
          <cell r="AC87">
            <v>1.91425003975806E-2</v>
          </cell>
          <cell r="AD87">
            <v>0</v>
          </cell>
          <cell r="AE87">
            <v>0.77646017335583395</v>
          </cell>
          <cell r="AF87">
            <v>67497</v>
          </cell>
          <cell r="AG87">
            <v>1.0566749865384599</v>
          </cell>
        </row>
        <row r="88">
          <cell r="B88" t="str">
            <v>SHT0002202</v>
          </cell>
          <cell r="C88" t="str">
            <v>通气嘴</v>
          </cell>
          <cell r="D88" t="str">
            <v>POM</v>
          </cell>
          <cell r="E88">
            <v>0</v>
          </cell>
          <cell r="F88">
            <v>3.63E-3</v>
          </cell>
          <cell r="G88">
            <v>15.309699999999999</v>
          </cell>
          <cell r="H88">
            <v>0.88</v>
          </cell>
          <cell r="I88">
            <v>6.3152512499999994E-2</v>
          </cell>
          <cell r="J88" t="str">
            <v>SA600/150</v>
          </cell>
          <cell r="K88">
            <v>72</v>
          </cell>
          <cell r="L88">
            <v>50</v>
          </cell>
          <cell r="M88">
            <v>2</v>
          </cell>
          <cell r="N88">
            <v>17.41</v>
          </cell>
          <cell r="O88">
            <v>0.76</v>
          </cell>
          <cell r="P88">
            <v>22.5</v>
          </cell>
          <cell r="Q88">
            <v>0.15625</v>
          </cell>
          <cell r="R88">
            <v>0</v>
          </cell>
          <cell r="S88">
            <v>1.41516666666667E-3</v>
          </cell>
          <cell r="T88">
            <v>3.3333333333333301E-3</v>
          </cell>
          <cell r="U88">
            <v>0</v>
          </cell>
          <cell r="V88">
            <v>0.33944575061553001</v>
          </cell>
          <cell r="W88">
            <v>0.32</v>
          </cell>
          <cell r="X88">
            <v>1.9445750615530302E-2</v>
          </cell>
          <cell r="Y88">
            <v>9.8199294800092995E-3</v>
          </cell>
          <cell r="Z88">
            <v>0.46030919437543599</v>
          </cell>
          <cell r="AA88">
            <v>4.5943055555555598E-2</v>
          </cell>
          <cell r="AB88">
            <v>0.135347269695512</v>
          </cell>
          <cell r="AC88">
            <v>4.1690510607379598E-3</v>
          </cell>
          <cell r="AD88">
            <v>0</v>
          </cell>
          <cell r="AE88">
            <v>0.81395403422937795</v>
          </cell>
          <cell r="AF88">
            <v>128942</v>
          </cell>
          <cell r="AG88">
            <v>0.40276685208333302</v>
          </cell>
        </row>
        <row r="89">
          <cell r="B89" t="str">
            <v>SHT0002203</v>
          </cell>
          <cell r="C89" t="str">
            <v>气阀堵盖</v>
          </cell>
          <cell r="D89" t="str">
            <v>POM</v>
          </cell>
          <cell r="E89">
            <v>0</v>
          </cell>
          <cell r="F89">
            <v>4.6000000000000001E-4</v>
          </cell>
          <cell r="G89">
            <v>15.309699999999999</v>
          </cell>
          <cell r="H89">
            <v>0.9</v>
          </cell>
          <cell r="I89">
            <v>7.8249577777777801E-3</v>
          </cell>
          <cell r="J89" t="str">
            <v>SA600/150</v>
          </cell>
          <cell r="K89">
            <v>65</v>
          </cell>
          <cell r="L89">
            <v>55.384615384615401</v>
          </cell>
          <cell r="M89">
            <v>2</v>
          </cell>
          <cell r="N89">
            <v>17.41</v>
          </cell>
          <cell r="O89">
            <v>0.76</v>
          </cell>
          <cell r="P89">
            <v>22.5</v>
          </cell>
          <cell r="Q89">
            <v>0.17307692307692299</v>
          </cell>
          <cell r="R89">
            <v>0</v>
          </cell>
          <cell r="S89">
            <v>7.1558333333333305E-4</v>
          </cell>
          <cell r="T89">
            <v>1.66666666666667E-3</v>
          </cell>
          <cell r="U89">
            <v>0</v>
          </cell>
          <cell r="V89">
            <v>0.28825985177208002</v>
          </cell>
          <cell r="W89">
            <v>0.23</v>
          </cell>
          <cell r="X89">
            <v>5.8259851772079603E-2</v>
          </cell>
          <cell r="Y89">
            <v>5.7818203139314199E-3</v>
          </cell>
          <cell r="Z89">
            <v>0.60041980183133803</v>
          </cell>
          <cell r="AA89">
            <v>5.0890769230769198E-2</v>
          </cell>
          <cell r="AB89">
            <v>0.17654476999803401</v>
          </cell>
          <cell r="AC89">
            <v>2.4824245517864499E-3</v>
          </cell>
          <cell r="AD89">
            <v>0</v>
          </cell>
          <cell r="AE89">
            <v>0.97285450009887298</v>
          </cell>
          <cell r="AF89">
            <v>25150</v>
          </cell>
          <cell r="AG89">
            <v>0.35007122512820499</v>
          </cell>
        </row>
        <row r="90">
          <cell r="B90" t="str">
            <v>SHT0002204</v>
          </cell>
          <cell r="C90" t="str">
            <v>气阀阀芯</v>
          </cell>
          <cell r="D90" t="str">
            <v>POM</v>
          </cell>
          <cell r="E90">
            <v>0</v>
          </cell>
          <cell r="F90">
            <v>2.2000000000000001E-3</v>
          </cell>
          <cell r="G90">
            <v>15.309699999999999</v>
          </cell>
          <cell r="H90">
            <v>0.98</v>
          </cell>
          <cell r="I90">
            <v>3.4368714285714301E-2</v>
          </cell>
          <cell r="J90" t="str">
            <v>SA600/150</v>
          </cell>
          <cell r="K90">
            <v>65</v>
          </cell>
          <cell r="L90">
            <v>55.384615384615401</v>
          </cell>
          <cell r="M90">
            <v>4</v>
          </cell>
          <cell r="N90">
            <v>17.41</v>
          </cell>
          <cell r="O90">
            <v>0.76</v>
          </cell>
          <cell r="P90">
            <v>22.5</v>
          </cell>
          <cell r="Q90">
            <v>8.6538461538461495E-2</v>
          </cell>
          <cell r="R90">
            <v>0</v>
          </cell>
          <cell r="S90">
            <v>7.1558333333333305E-4</v>
          </cell>
          <cell r="T90">
            <v>1.66666666666667E-3</v>
          </cell>
          <cell r="U90">
            <v>0</v>
          </cell>
          <cell r="V90">
            <v>0.16814892559990999</v>
          </cell>
          <cell r="W90">
            <v>0.14000000000000001</v>
          </cell>
          <cell r="X90">
            <v>2.81489255999103E-2</v>
          </cell>
          <cell r="Y90">
            <v>9.9118484445883306E-3</v>
          </cell>
          <cell r="Z90">
            <v>0.51465366923823896</v>
          </cell>
          <cell r="AA90">
            <v>2.5445384615384599E-2</v>
          </cell>
          <cell r="AB90">
            <v>0.151326477553171</v>
          </cell>
          <cell r="AC90">
            <v>4.2556521296839896E-3</v>
          </cell>
          <cell r="AD90">
            <v>0</v>
          </cell>
          <cell r="AE90">
            <v>0.79560550765878602</v>
          </cell>
          <cell r="AF90">
            <v>170420</v>
          </cell>
          <cell r="AG90">
            <v>0.221911090659341</v>
          </cell>
        </row>
        <row r="91">
          <cell r="B91" t="str">
            <v>SHT0002205</v>
          </cell>
          <cell r="C91" t="str">
            <v>锁片</v>
          </cell>
          <cell r="D91" t="str">
            <v>POM</v>
          </cell>
          <cell r="E91">
            <v>1.7100000000000001E-4</v>
          </cell>
          <cell r="F91">
            <v>1.7613000000000001E-4</v>
          </cell>
          <cell r="G91">
            <v>15.309699999999999</v>
          </cell>
          <cell r="H91">
            <v>0.98</v>
          </cell>
          <cell r="I91">
            <v>2.7515280214285699E-3</v>
          </cell>
          <cell r="J91" t="str">
            <v>SA600/150</v>
          </cell>
          <cell r="K91">
            <v>103</v>
          </cell>
          <cell r="L91">
            <v>34.951456310679603</v>
          </cell>
          <cell r="M91">
            <v>4</v>
          </cell>
          <cell r="N91">
            <v>17.41</v>
          </cell>
          <cell r="O91">
            <v>0.76</v>
          </cell>
          <cell r="P91">
            <v>22.5</v>
          </cell>
          <cell r="Q91">
            <v>5.4611650485436897E-2</v>
          </cell>
          <cell r="R91">
            <v>0</v>
          </cell>
          <cell r="S91">
            <v>2.8303333333333301E-3</v>
          </cell>
          <cell r="T91">
            <v>6.6666666666666697E-3</v>
          </cell>
          <cell r="U91">
            <v>0</v>
          </cell>
          <cell r="V91">
            <v>9.2657458675350995E-2</v>
          </cell>
          <cell r="W91">
            <v>0.08</v>
          </cell>
          <cell r="X91">
            <v>1.2657458675351001E-2</v>
          </cell>
          <cell r="Y91">
            <v>7.1949595445144204E-2</v>
          </cell>
          <cell r="Z91">
            <v>0.58939292385281905</v>
          </cell>
          <cell r="AA91">
            <v>1.6057766990291301E-2</v>
          </cell>
          <cell r="AB91">
            <v>0.17330247580557701</v>
          </cell>
          <cell r="AC91">
            <v>3.0546200746235899E-2</v>
          </cell>
          <cell r="AD91">
            <v>0</v>
          </cell>
          <cell r="AE91">
            <v>0.97030430080033503</v>
          </cell>
          <cell r="AF91">
            <v>754050</v>
          </cell>
          <cell r="AG91">
            <v>0.119628418245735</v>
          </cell>
        </row>
        <row r="92">
          <cell r="B92" t="str">
            <v>SHT0002213</v>
          </cell>
          <cell r="C92" t="str">
            <v>大剪刀底板</v>
          </cell>
          <cell r="D92" t="str">
            <v>PA6+GF30</v>
          </cell>
          <cell r="E92">
            <v>3.9199999999999999E-2</v>
          </cell>
          <cell r="F92">
            <v>4.2335999999999999E-2</v>
          </cell>
          <cell r="G92">
            <v>13.716799999999999</v>
          </cell>
          <cell r="H92">
            <v>0.85</v>
          </cell>
          <cell r="I92">
            <v>0.68319346447058804</v>
          </cell>
          <cell r="J92" t="str">
            <v>MA3200/1700</v>
          </cell>
          <cell r="K92">
            <v>45</v>
          </cell>
          <cell r="L92">
            <v>80</v>
          </cell>
          <cell r="M92">
            <v>2</v>
          </cell>
          <cell r="N92">
            <v>75.900000000000006</v>
          </cell>
          <cell r="O92">
            <v>0.76</v>
          </cell>
          <cell r="P92">
            <v>22.5</v>
          </cell>
          <cell r="Q92">
            <v>0.25</v>
          </cell>
          <cell r="R92">
            <v>0</v>
          </cell>
          <cell r="S92">
            <v>4.4676E-2</v>
          </cell>
          <cell r="T92">
            <v>0.1</v>
          </cell>
          <cell r="U92">
            <v>0</v>
          </cell>
          <cell r="V92">
            <v>1.7818086418380601</v>
          </cell>
          <cell r="W92">
            <v>2.0299999999999998</v>
          </cell>
          <cell r="X92">
            <v>-0.24819135816193699</v>
          </cell>
          <cell r="Y92">
            <v>5.6122749464747698E-2</v>
          </cell>
          <cell r="Z92">
            <v>0.140306873661869</v>
          </cell>
          <cell r="AA92">
            <v>0.32046666666666701</v>
          </cell>
          <cell r="AB92">
            <v>0.17985470445136201</v>
          </cell>
          <cell r="AC92">
            <v>2.5073399550870699E-2</v>
          </cell>
          <cell r="AD92">
            <v>0</v>
          </cell>
          <cell r="AE92">
            <v>0.61657304357564102</v>
          </cell>
          <cell r="AF92">
            <v>0</v>
          </cell>
          <cell r="AG92">
            <v>2.0251661967058801</v>
          </cell>
        </row>
        <row r="93">
          <cell r="B93" t="str">
            <v>SHT0002214</v>
          </cell>
          <cell r="C93" t="str">
            <v>大剪刀气缸固定板</v>
          </cell>
          <cell r="D93" t="str">
            <v>PA6+GF30</v>
          </cell>
          <cell r="E93">
            <v>4.3999999999999997E-2</v>
          </cell>
          <cell r="F93">
            <v>4.6199999999999998E-2</v>
          </cell>
          <cell r="G93">
            <v>13.716799999999999</v>
          </cell>
          <cell r="H93">
            <v>0.98</v>
          </cell>
          <cell r="I93">
            <v>0.64664914285714303</v>
          </cell>
          <cell r="J93" t="str">
            <v>MA3200/1700</v>
          </cell>
          <cell r="K93">
            <v>42.352941176470502</v>
          </cell>
          <cell r="L93">
            <v>85.000000000000199</v>
          </cell>
          <cell r="M93">
            <v>2</v>
          </cell>
          <cell r="N93">
            <v>75.900000000000006</v>
          </cell>
          <cell r="O93">
            <v>0.76</v>
          </cell>
          <cell r="P93">
            <v>22.5</v>
          </cell>
          <cell r="Q93">
            <v>0.265625000000001</v>
          </cell>
          <cell r="R93">
            <v>0</v>
          </cell>
          <cell r="S93">
            <v>4.4676E-2</v>
          </cell>
          <cell r="T93">
            <v>0.1</v>
          </cell>
          <cell r="U93">
            <v>0</v>
          </cell>
          <cell r="V93">
            <v>1.5636297485422801</v>
          </cell>
          <cell r="W93">
            <v>1.74</v>
          </cell>
          <cell r="X93">
            <v>-0.176370251457724</v>
          </cell>
          <cell r="Y93">
            <v>6.3953758933805699E-2</v>
          </cell>
          <cell r="Z93">
            <v>0.169877172167922</v>
          </cell>
          <cell r="AA93">
            <v>0.340495833333334</v>
          </cell>
          <cell r="AB93">
            <v>0.21775988442965299</v>
          </cell>
          <cell r="AC93">
            <v>2.8571981341267001E-2</v>
          </cell>
          <cell r="AD93">
            <v>0</v>
          </cell>
          <cell r="AE93">
            <v>0.586443566029622</v>
          </cell>
          <cell r="AG93">
            <v>2.02383096428572</v>
          </cell>
        </row>
        <row r="94">
          <cell r="B94" t="str">
            <v>SHT0002218</v>
          </cell>
          <cell r="C94" t="str">
            <v>气缸</v>
          </cell>
          <cell r="D94" t="str">
            <v>POM</v>
          </cell>
          <cell r="E94">
            <v>1.2E-2</v>
          </cell>
          <cell r="F94">
            <v>1.26E-2</v>
          </cell>
          <cell r="G94">
            <v>15.309699999999999</v>
          </cell>
          <cell r="H94">
            <v>0.99</v>
          </cell>
          <cell r="I94">
            <v>0.19485072727272701</v>
          </cell>
          <cell r="J94" t="str">
            <v>MA2000/700</v>
          </cell>
          <cell r="K94">
            <v>36</v>
          </cell>
          <cell r="L94">
            <v>100</v>
          </cell>
          <cell r="M94">
            <v>4</v>
          </cell>
          <cell r="N94">
            <v>39.75</v>
          </cell>
          <cell r="O94">
            <v>0.76</v>
          </cell>
          <cell r="P94">
            <v>22.5</v>
          </cell>
          <cell r="Q94">
            <v>0.15625</v>
          </cell>
          <cell r="R94">
            <v>0</v>
          </cell>
          <cell r="S94">
            <v>2.8623333333333299E-2</v>
          </cell>
          <cell r="T94">
            <v>6.6666666666666693E-2</v>
          </cell>
          <cell r="U94">
            <v>0</v>
          </cell>
          <cell r="V94">
            <v>0.60655887098255301</v>
          </cell>
          <cell r="W94">
            <v>0.68</v>
          </cell>
          <cell r="X94">
            <v>-7.3441129017447301E-2</v>
          </cell>
          <cell r="Y94">
            <v>0.10990963920563</v>
          </cell>
          <cell r="Z94">
            <v>0.25760071688819502</v>
          </cell>
          <cell r="AA94">
            <v>0.10489583333333299</v>
          </cell>
          <cell r="AB94">
            <v>0.172935947937608</v>
          </cell>
          <cell r="AC94">
            <v>4.7189703592937199E-2</v>
          </cell>
          <cell r="AD94">
            <v>0</v>
          </cell>
          <cell r="AE94">
            <v>0.67876040299749896</v>
          </cell>
          <cell r="AG94">
            <v>0.779284840909091</v>
          </cell>
        </row>
        <row r="95">
          <cell r="B95" t="str">
            <v>SHT0002216</v>
          </cell>
          <cell r="C95" t="str">
            <v>大剪刀摆轮</v>
          </cell>
          <cell r="D95" t="str">
            <v>POM</v>
          </cell>
          <cell r="E95">
            <v>2.7E-2</v>
          </cell>
          <cell r="F95">
            <v>2.835E-2</v>
          </cell>
          <cell r="G95">
            <v>15.309699999999999</v>
          </cell>
          <cell r="H95">
            <v>0.98</v>
          </cell>
          <cell r="I95">
            <v>0.44288775000000002</v>
          </cell>
          <cell r="J95" t="str">
            <v>MA2000/700</v>
          </cell>
          <cell r="K95">
            <v>36</v>
          </cell>
          <cell r="L95">
            <v>100</v>
          </cell>
          <cell r="M95">
            <v>4</v>
          </cell>
          <cell r="N95">
            <v>39.75</v>
          </cell>
          <cell r="O95">
            <v>0.76</v>
          </cell>
          <cell r="P95">
            <v>22.5</v>
          </cell>
          <cell r="Q95">
            <v>0.15625</v>
          </cell>
          <cell r="R95">
            <v>0.45</v>
          </cell>
          <cell r="S95">
            <v>2.8623333333333299E-2</v>
          </cell>
          <cell r="T95">
            <v>6.6666666666666693E-2</v>
          </cell>
          <cell r="U95">
            <v>0</v>
          </cell>
          <cell r="V95">
            <v>1.35621579336735</v>
          </cell>
          <cell r="W95">
            <v>2.4700000000000002</v>
          </cell>
          <cell r="X95">
            <v>-1.11378420663265</v>
          </cell>
          <cell r="Y95">
            <v>4.9156385726153599E-2</v>
          </cell>
          <cell r="Z95">
            <v>0.11521027904567201</v>
          </cell>
          <cell r="AA95">
            <v>0.10489583333333299</v>
          </cell>
          <cell r="AB95">
            <v>7.7344500665994506E-2</v>
          </cell>
          <cell r="AC95">
            <v>2.1105294211524E-2</v>
          </cell>
          <cell r="AD95">
            <v>0</v>
          </cell>
          <cell r="AE95">
            <v>0.67343858391417599</v>
          </cell>
          <cell r="AG95">
            <v>1.6463403750000001</v>
          </cell>
        </row>
        <row r="96">
          <cell r="B96" t="str">
            <v>SHT0002222</v>
          </cell>
          <cell r="C96" t="str">
            <v>气阀固定板（小）</v>
          </cell>
          <cell r="D96" t="str">
            <v>PA6+GF30</v>
          </cell>
          <cell r="E96">
            <v>0</v>
          </cell>
          <cell r="F96">
            <v>4.3029999999999999E-2</v>
          </cell>
          <cell r="G96">
            <v>13.716799999999999</v>
          </cell>
          <cell r="H96">
            <v>0.85</v>
          </cell>
          <cell r="I96">
            <v>0.69439282823529402</v>
          </cell>
          <cell r="J96" t="str">
            <v>MA3200/1700</v>
          </cell>
          <cell r="K96">
            <v>72</v>
          </cell>
          <cell r="L96">
            <v>50</v>
          </cell>
          <cell r="M96">
            <v>2</v>
          </cell>
          <cell r="N96">
            <v>75.900000000000006</v>
          </cell>
          <cell r="O96">
            <v>0.76</v>
          </cell>
          <cell r="P96">
            <v>22.5</v>
          </cell>
          <cell r="Q96">
            <v>0.15625</v>
          </cell>
          <cell r="R96">
            <v>0</v>
          </cell>
          <cell r="S96">
            <v>8.7133333333333301E-4</v>
          </cell>
          <cell r="T96">
            <v>0.133333333333333</v>
          </cell>
          <cell r="U96">
            <v>0</v>
          </cell>
          <cell r="V96">
            <v>1.5066014776562899</v>
          </cell>
          <cell r="W96">
            <v>2.02</v>
          </cell>
          <cell r="X96">
            <v>-0.51339852234371397</v>
          </cell>
          <cell r="Y96">
            <v>8.84994043287083E-2</v>
          </cell>
          <cell r="Z96">
            <v>0.10371023944770499</v>
          </cell>
          <cell r="AA96">
            <v>0.20029166666666701</v>
          </cell>
          <cell r="AB96">
            <v>0.13294269894003199</v>
          </cell>
          <cell r="AC96">
            <v>5.7834360728811003E-4</v>
          </cell>
          <cell r="AD96">
            <v>0</v>
          </cell>
          <cell r="AE96">
            <v>0.53909986248286901</v>
          </cell>
          <cell r="AF96">
            <v>42378</v>
          </cell>
          <cell r="AG96">
            <v>1.71060640901961</v>
          </cell>
        </row>
        <row r="97">
          <cell r="B97" t="str">
            <v>SHT0002215</v>
          </cell>
          <cell r="C97" t="str">
            <v>摆动杆</v>
          </cell>
          <cell r="D97" t="str">
            <v>PA6+GF30</v>
          </cell>
          <cell r="E97">
            <v>0</v>
          </cell>
          <cell r="F97">
            <v>9.8499999999999994E-3</v>
          </cell>
          <cell r="G97">
            <v>13.716799999999999</v>
          </cell>
          <cell r="H97">
            <v>0.95</v>
          </cell>
          <cell r="I97">
            <v>0.14222155789473701</v>
          </cell>
          <cell r="J97" t="str">
            <v>MA1600IIS/570</v>
          </cell>
          <cell r="K97">
            <v>65</v>
          </cell>
          <cell r="L97">
            <v>55.384615384615401</v>
          </cell>
          <cell r="M97">
            <v>2</v>
          </cell>
          <cell r="N97">
            <v>48.5</v>
          </cell>
          <cell r="O97">
            <v>0.76</v>
          </cell>
          <cell r="P97">
            <v>22.5</v>
          </cell>
          <cell r="Q97">
            <v>0.17307692307692299</v>
          </cell>
          <cell r="R97">
            <v>0</v>
          </cell>
          <cell r="S97">
            <v>2.1684499999999999E-2</v>
          </cell>
          <cell r="T97">
            <v>0.05</v>
          </cell>
          <cell r="U97">
            <v>0</v>
          </cell>
          <cell r="V97">
            <v>0.60573203687619903</v>
          </cell>
          <cell r="W97">
            <v>1.0900000000000001</v>
          </cell>
          <cell r="X97">
            <v>-0.48426796312380099</v>
          </cell>
          <cell r="Y97">
            <v>8.2544750741356504E-2</v>
          </cell>
          <cell r="Z97">
            <v>0.28573182948931097</v>
          </cell>
          <cell r="AA97">
            <v>0.14176923076923101</v>
          </cell>
          <cell r="AB97">
            <v>0.23404611633280101</v>
          </cell>
          <cell r="AC97">
            <v>3.5798832949018901E-2</v>
          </cell>
          <cell r="AD97">
            <v>0</v>
          </cell>
          <cell r="AE97">
            <v>0.76520713907063098</v>
          </cell>
          <cell r="AF97">
            <v>48938</v>
          </cell>
          <cell r="AG97">
            <v>0.75728606761133599</v>
          </cell>
        </row>
        <row r="98">
          <cell r="B98" t="str">
            <v>SHT0011868</v>
          </cell>
          <cell r="C98" t="str">
            <v>气缸固定板</v>
          </cell>
          <cell r="D98" t="str">
            <v>PA6+GF30</v>
          </cell>
          <cell r="E98">
            <v>0</v>
          </cell>
          <cell r="F98">
            <v>3.3050000000000003E-2</v>
          </cell>
          <cell r="G98">
            <v>13.716799999999999</v>
          </cell>
          <cell r="H98">
            <v>0.95</v>
          </cell>
          <cell r="I98">
            <v>0.477200252631579</v>
          </cell>
          <cell r="J98" t="str">
            <v>MA1600IIS/570</v>
          </cell>
          <cell r="K98">
            <v>42.352941176470502</v>
          </cell>
          <cell r="L98">
            <v>85.000000000000199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0.265625000000001</v>
          </cell>
          <cell r="R98">
            <v>0</v>
          </cell>
          <cell r="S98">
            <v>2.2338E-2</v>
          </cell>
          <cell r="T98">
            <v>0.05</v>
          </cell>
          <cell r="U98">
            <v>0</v>
          </cell>
          <cell r="V98">
            <v>1.19449149693444</v>
          </cell>
          <cell r="W98">
            <v>1.74</v>
          </cell>
          <cell r="X98">
            <v>-0.54550850306555698</v>
          </cell>
          <cell r="Y98">
            <v>4.1858816181044901E-2</v>
          </cell>
          <cell r="Z98">
            <v>0.22237496096180201</v>
          </cell>
          <cell r="AA98">
            <v>0.217576388888889</v>
          </cell>
          <cell r="AB98">
            <v>0.18214980135671099</v>
          </cell>
          <cell r="AC98">
            <v>1.8700844717043599E-2</v>
          </cell>
          <cell r="AD98">
            <v>0</v>
          </cell>
          <cell r="AE98">
            <v>0.60049924687093104</v>
          </cell>
          <cell r="AF98">
            <v>58483</v>
          </cell>
          <cell r="AG98">
            <v>1.5129404622806999</v>
          </cell>
        </row>
        <row r="99">
          <cell r="B99" t="str">
            <v>SHT0002217</v>
          </cell>
          <cell r="C99" t="str">
            <v>蝴蝶压轮</v>
          </cell>
          <cell r="D99" t="str">
            <v>POM</v>
          </cell>
          <cell r="E99">
            <v>0</v>
          </cell>
          <cell r="F99">
            <v>7.6299999999999996E-3</v>
          </cell>
          <cell r="G99">
            <v>15.309699999999999</v>
          </cell>
          <cell r="H99">
            <v>0.85</v>
          </cell>
          <cell r="I99">
            <v>0.137427071764706</v>
          </cell>
          <cell r="J99" t="str">
            <v>HTF120/TJ</v>
          </cell>
          <cell r="K99">
            <v>60</v>
          </cell>
          <cell r="L99">
            <v>60</v>
          </cell>
          <cell r="M99">
            <v>4</v>
          </cell>
          <cell r="N99">
            <v>27.15</v>
          </cell>
          <cell r="O99">
            <v>0.76</v>
          </cell>
          <cell r="P99">
            <v>22.5</v>
          </cell>
          <cell r="Q99">
            <v>9.375E-2</v>
          </cell>
          <cell r="R99">
            <v>0</v>
          </cell>
          <cell r="S99">
            <v>1.43116666666667E-2</v>
          </cell>
          <cell r="T99">
            <v>3.3333333333333298E-2</v>
          </cell>
          <cell r="U99">
            <v>0</v>
          </cell>
          <cell r="V99">
            <v>0.40567167606920401</v>
          </cell>
          <cell r="W99">
            <v>0.81</v>
          </cell>
          <cell r="X99">
            <v>-0.40432832393079599</v>
          </cell>
          <cell r="Y99">
            <v>8.2168254033212096E-2</v>
          </cell>
          <cell r="Z99">
            <v>0.231098214468409</v>
          </cell>
          <cell r="AA99">
            <v>4.2987499999999998E-2</v>
          </cell>
          <cell r="AB99">
            <v>0.10596623460758101</v>
          </cell>
          <cell r="AC99">
            <v>3.5278939869159698E-2</v>
          </cell>
          <cell r="AD99">
            <v>0</v>
          </cell>
          <cell r="AE99">
            <v>0.66123572368591499</v>
          </cell>
          <cell r="AF99">
            <v>56835</v>
          </cell>
          <cell r="AG99">
            <v>0.45889185764705898</v>
          </cell>
        </row>
        <row r="100">
          <cell r="B100" t="str">
            <v>SHT0011866</v>
          </cell>
          <cell r="C100" t="str">
            <v>悬浮活塞</v>
          </cell>
          <cell r="D100" t="str">
            <v>POM</v>
          </cell>
          <cell r="E100">
            <v>0</v>
          </cell>
          <cell r="F100">
            <v>3.48E-3</v>
          </cell>
          <cell r="G100">
            <v>15.309699999999999</v>
          </cell>
          <cell r="H100">
            <v>0.95</v>
          </cell>
          <cell r="I100">
            <v>5.6081848421052599E-2</v>
          </cell>
          <cell r="J100" t="str">
            <v>HTF120/TJ</v>
          </cell>
          <cell r="K100">
            <v>60</v>
          </cell>
          <cell r="L100">
            <v>60</v>
          </cell>
          <cell r="M100">
            <v>4</v>
          </cell>
          <cell r="N100">
            <v>27.15</v>
          </cell>
          <cell r="O100">
            <v>0.76</v>
          </cell>
          <cell r="P100">
            <v>22.5</v>
          </cell>
          <cell r="Q100">
            <v>9.375E-2</v>
          </cell>
          <cell r="R100">
            <v>0</v>
          </cell>
          <cell r="S100">
            <v>4.77055555555556E-3</v>
          </cell>
          <cell r="T100">
            <v>1.1111111111111099E-2</v>
          </cell>
          <cell r="U100">
            <v>0</v>
          </cell>
          <cell r="V100">
            <v>0.241175852716528</v>
          </cell>
          <cell r="W100">
            <v>0.68</v>
          </cell>
          <cell r="X100">
            <v>-0.43882414728347202</v>
          </cell>
          <cell r="Y100">
            <v>4.60705787331488E-2</v>
          </cell>
          <cell r="Z100">
            <v>0.38872050806094299</v>
          </cell>
          <cell r="AA100">
            <v>4.2987499999999998E-2</v>
          </cell>
          <cell r="AB100">
            <v>0.17824131029621099</v>
          </cell>
          <cell r="AC100">
            <v>1.9780402979077499E-2</v>
          </cell>
          <cell r="AD100">
            <v>0</v>
          </cell>
          <cell r="AE100">
            <v>0.76746491081356405</v>
          </cell>
          <cell r="AF100">
            <v>48784</v>
          </cell>
          <cell r="AG100">
            <v>0.30511068929824597</v>
          </cell>
        </row>
        <row r="101">
          <cell r="B101" t="str">
            <v>SHT0002223</v>
          </cell>
          <cell r="C101" t="str">
            <v>小剪刀摆轮</v>
          </cell>
          <cell r="D101" t="str">
            <v>POM</v>
          </cell>
          <cell r="E101">
            <v>0</v>
          </cell>
          <cell r="F101">
            <v>1.383E-2</v>
          </cell>
          <cell r="G101">
            <v>15.309699999999999</v>
          </cell>
          <cell r="H101">
            <v>0.95</v>
          </cell>
          <cell r="I101">
            <v>0.222877001052632</v>
          </cell>
          <cell r="J101" t="str">
            <v>HTF120/TJ</v>
          </cell>
          <cell r="K101">
            <v>60</v>
          </cell>
          <cell r="L101">
            <v>60</v>
          </cell>
          <cell r="M101">
            <v>4</v>
          </cell>
          <cell r="N101">
            <v>27.15</v>
          </cell>
          <cell r="O101">
            <v>0.76</v>
          </cell>
          <cell r="P101">
            <v>22.5</v>
          </cell>
          <cell r="Q101">
            <v>9.375E-2</v>
          </cell>
          <cell r="R101">
            <v>0.45</v>
          </cell>
          <cell r="S101">
            <v>1.43116666666667E-2</v>
          </cell>
          <cell r="T101">
            <v>3.3333333333333298E-2</v>
          </cell>
          <cell r="U101">
            <v>0</v>
          </cell>
          <cell r="V101">
            <v>0.93132615386149598</v>
          </cell>
          <cell r="W101">
            <v>1.81</v>
          </cell>
          <cell r="X101">
            <v>-0.87867384613850397</v>
          </cell>
          <cell r="Y101">
            <v>3.5791256580871803E-2</v>
          </cell>
          <cell r="Z101">
            <v>0.100662909133702</v>
          </cell>
          <cell r="AA101">
            <v>4.2987499999999998E-2</v>
          </cell>
          <cell r="AB101">
            <v>4.6157299268106897E-2</v>
          </cell>
          <cell r="AC101">
            <v>1.5366976012997399E-2</v>
          </cell>
          <cell r="AD101">
            <v>0</v>
          </cell>
          <cell r="AE101">
            <v>0.76068856208050095</v>
          </cell>
          <cell r="AF101">
            <v>47668</v>
          </cell>
          <cell r="AG101">
            <v>1.0820667515789499</v>
          </cell>
        </row>
        <row r="102">
          <cell r="B102" t="str">
            <v>SHT0002219</v>
          </cell>
          <cell r="C102" t="str">
            <v>摆轮滚轮</v>
          </cell>
          <cell r="D102" t="str">
            <v>POM</v>
          </cell>
          <cell r="E102">
            <v>0</v>
          </cell>
          <cell r="F102">
            <v>2.0799999999999998E-3</v>
          </cell>
          <cell r="G102">
            <v>15.309699999999999</v>
          </cell>
          <cell r="H102">
            <v>0.95</v>
          </cell>
          <cell r="I102">
            <v>3.3520185263157899E-2</v>
          </cell>
          <cell r="J102" t="str">
            <v>HTF120/TJ</v>
          </cell>
          <cell r="K102">
            <v>60</v>
          </cell>
          <cell r="L102">
            <v>60</v>
          </cell>
          <cell r="M102">
            <v>4</v>
          </cell>
          <cell r="N102">
            <v>27.15</v>
          </cell>
          <cell r="O102">
            <v>0.76</v>
          </cell>
          <cell r="P102">
            <v>22.5</v>
          </cell>
          <cell r="Q102">
            <v>9.375E-2</v>
          </cell>
          <cell r="R102">
            <v>0</v>
          </cell>
          <cell r="S102">
            <v>4.77055555555556E-3</v>
          </cell>
          <cell r="T102">
            <v>1.1111111111111099E-2</v>
          </cell>
          <cell r="U102">
            <v>0</v>
          </cell>
          <cell r="V102">
            <v>0.214814330500462</v>
          </cell>
          <cell r="W102">
            <v>0.2</v>
          </cell>
          <cell r="X102">
            <v>1.48143305004617E-2</v>
          </cell>
          <cell r="Y102">
            <v>5.17242545468223E-2</v>
          </cell>
          <cell r="Z102">
            <v>0.436423397738814</v>
          </cell>
          <cell r="AA102">
            <v>4.2987499999999998E-2</v>
          </cell>
          <cell r="AB102">
            <v>0.20011467530983701</v>
          </cell>
          <cell r="AC102">
            <v>2.2207808689678199E-2</v>
          </cell>
          <cell r="AD102">
            <v>0</v>
          </cell>
          <cell r="AE102">
            <v>0.84395740644925998</v>
          </cell>
          <cell r="AF102">
            <v>57194</v>
          </cell>
          <cell r="AG102">
            <v>0.271268194561403</v>
          </cell>
        </row>
        <row r="103">
          <cell r="B103" t="str">
            <v>BPC0000022</v>
          </cell>
          <cell r="C103" t="str">
            <v>速升速降气阀配套塑料件</v>
          </cell>
          <cell r="D103" t="str">
            <v>POM</v>
          </cell>
          <cell r="E103">
            <v>2.2000000000000001E-3</v>
          </cell>
          <cell r="F103">
            <v>2.31E-3</v>
          </cell>
          <cell r="G103">
            <v>15.309699999999999</v>
          </cell>
          <cell r="H103">
            <v>0.95</v>
          </cell>
          <cell r="I103">
            <v>3.7226744210526297E-2</v>
          </cell>
          <cell r="J103" t="str">
            <v>HTF120/TJ</v>
          </cell>
          <cell r="K103">
            <v>55.384615384615401</v>
          </cell>
          <cell r="L103">
            <v>65</v>
          </cell>
          <cell r="M103">
            <v>4</v>
          </cell>
          <cell r="N103">
            <v>27.15</v>
          </cell>
          <cell r="O103">
            <v>0.76</v>
          </cell>
          <cell r="P103">
            <v>22.5</v>
          </cell>
          <cell r="Q103">
            <v>0.1015625</v>
          </cell>
          <cell r="R103">
            <v>0</v>
          </cell>
          <cell r="S103">
            <v>4.77055555555556E-3</v>
          </cell>
          <cell r="T103">
            <v>1.1111111111111099E-2</v>
          </cell>
          <cell r="U103">
            <v>0</v>
          </cell>
          <cell r="V103">
            <v>0.23245906648107101</v>
          </cell>
          <cell r="W103">
            <v>0.21</v>
          </cell>
          <cell r="X103">
            <v>2.2459066481071099E-2</v>
          </cell>
          <cell r="Y103">
            <v>4.7798140461068499E-2</v>
          </cell>
          <cell r="Z103">
            <v>0.43690487765195501</v>
          </cell>
          <cell r="AA103">
            <v>4.65697916666667E-2</v>
          </cell>
          <cell r="AB103">
            <v>0.20033544989934299</v>
          </cell>
          <cell r="AC103">
            <v>2.0522131606959801E-2</v>
          </cell>
          <cell r="AD103">
            <v>0</v>
          </cell>
          <cell r="AE103">
            <v>0.83985677661852898</v>
          </cell>
          <cell r="AF103">
            <v>16420</v>
          </cell>
          <cell r="AG103">
            <v>0.29392022048245597</v>
          </cell>
        </row>
        <row r="104">
          <cell r="B104" t="str">
            <v>SHT0002195</v>
          </cell>
          <cell r="C104" t="str">
            <v>M4气阀手柄</v>
          </cell>
          <cell r="D104" t="str">
            <v>PP-T15</v>
          </cell>
          <cell r="E104">
            <v>2.7E-2</v>
          </cell>
          <cell r="F104">
            <v>2.835E-2</v>
          </cell>
          <cell r="G104">
            <v>9.0265486725663706</v>
          </cell>
          <cell r="H104">
            <v>0.95</v>
          </cell>
          <cell r="I104">
            <v>0.26937121564974398</v>
          </cell>
          <cell r="J104" t="str">
            <v>MA1600IIS/570</v>
          </cell>
          <cell r="K104">
            <v>55.384615384615401</v>
          </cell>
          <cell r="L104">
            <v>65</v>
          </cell>
          <cell r="M104">
            <v>2</v>
          </cell>
          <cell r="N104">
            <v>48.5</v>
          </cell>
          <cell r="O104">
            <v>0.76</v>
          </cell>
          <cell r="P104">
            <v>22.5</v>
          </cell>
          <cell r="Q104">
            <v>0.203125</v>
          </cell>
          <cell r="R104">
            <v>0</v>
          </cell>
          <cell r="S104">
            <v>0.10657111111111101</v>
          </cell>
          <cell r="T104">
            <v>0.22222222222222199</v>
          </cell>
          <cell r="U104">
            <v>0</v>
          </cell>
          <cell r="V104">
            <v>1.0752720256539099</v>
          </cell>
          <cell r="W104">
            <v>1.1399999999999999</v>
          </cell>
          <cell r="X104">
            <v>-6.4727974346088901E-2</v>
          </cell>
          <cell r="Y104">
            <v>0.20666605000449101</v>
          </cell>
          <cell r="Z104">
            <v>0.18890568633223101</v>
          </cell>
          <cell r="AA104">
            <v>0.16638194444444401</v>
          </cell>
          <cell r="AB104">
            <v>0.15473474662680001</v>
          </cell>
          <cell r="AC104">
            <v>9.9110837600654006E-2</v>
          </cell>
          <cell r="AD104">
            <v>0</v>
          </cell>
          <cell r="AE104">
            <v>0.74948551694541699</v>
          </cell>
          <cell r="AF104">
            <v>1432</v>
          </cell>
          <cell r="AG104">
            <v>1.28711057347462</v>
          </cell>
        </row>
        <row r="105">
          <cell r="B105" t="str">
            <v>SHT0002193</v>
          </cell>
          <cell r="C105" t="str">
            <v>H3A气阀手柄</v>
          </cell>
          <cell r="D105" t="str">
            <v>PP-T15</v>
          </cell>
          <cell r="E105">
            <v>3.3000000000000002E-2</v>
          </cell>
          <cell r="F105">
            <v>3.465E-2</v>
          </cell>
          <cell r="G105">
            <v>9.0265486725663706</v>
          </cell>
          <cell r="H105">
            <v>0.95</v>
          </cell>
          <cell r="I105">
            <v>0.32923148579413097</v>
          </cell>
          <cell r="J105" t="str">
            <v>MA1600IIS/570</v>
          </cell>
          <cell r="K105">
            <v>51.428571428571502</v>
          </cell>
          <cell r="L105">
            <v>69.999999999999901</v>
          </cell>
          <cell r="M105">
            <v>2</v>
          </cell>
          <cell r="N105">
            <v>48.5</v>
          </cell>
          <cell r="O105">
            <v>0.76</v>
          </cell>
          <cell r="P105">
            <v>22.5</v>
          </cell>
          <cell r="Q105">
            <v>0.21875</v>
          </cell>
          <cell r="R105">
            <v>0</v>
          </cell>
          <cell r="S105">
            <v>0.10657111111111101</v>
          </cell>
          <cell r="T105">
            <v>0.22222222222222199</v>
          </cell>
          <cell r="U105">
            <v>0</v>
          </cell>
          <cell r="V105">
            <v>1.17842477112086</v>
          </cell>
          <cell r="W105">
            <v>1.2</v>
          </cell>
          <cell r="X105">
            <v>-2.1575228879138399E-2</v>
          </cell>
          <cell r="Y105">
            <v>0.188575654270111</v>
          </cell>
          <cell r="Z105">
            <v>0.18562915967214</v>
          </cell>
          <cell r="AA105">
            <v>0.17918055555555501</v>
          </cell>
          <cell r="AB105">
            <v>0.15205090723366799</v>
          </cell>
          <cell r="AC105">
            <v>9.0435226518316994E-2</v>
          </cell>
          <cell r="AD105">
            <v>0</v>
          </cell>
          <cell r="AE105">
            <v>0.72061730722022899</v>
          </cell>
          <cell r="AF105">
            <v>4079</v>
          </cell>
          <cell r="AG105">
            <v>1.4195363953578599</v>
          </cell>
        </row>
        <row r="106">
          <cell r="B106" t="str">
            <v>SHT0000141</v>
          </cell>
          <cell r="C106" t="str">
            <v>H3A仰角气阀手柄</v>
          </cell>
          <cell r="D106" t="str">
            <v>TP-30</v>
          </cell>
          <cell r="E106">
            <v>2.9000000000000001E-2</v>
          </cell>
          <cell r="F106">
            <v>3.0450000000000001E-2</v>
          </cell>
          <cell r="G106">
            <v>6.6371681415929196</v>
          </cell>
          <cell r="H106">
            <v>0.95</v>
          </cell>
          <cell r="I106">
            <v>0.21273870517000501</v>
          </cell>
          <cell r="J106" t="str">
            <v>MA1600IIS/570</v>
          </cell>
          <cell r="K106">
            <v>51.428571428571502</v>
          </cell>
          <cell r="L106">
            <v>69.999999999999901</v>
          </cell>
          <cell r="M106">
            <v>2</v>
          </cell>
          <cell r="N106">
            <v>48.5</v>
          </cell>
          <cell r="O106">
            <v>0.76</v>
          </cell>
          <cell r="P106">
            <v>22.5</v>
          </cell>
          <cell r="Q106">
            <v>0.21875</v>
          </cell>
          <cell r="R106">
            <v>0</v>
          </cell>
          <cell r="S106">
            <v>0.10657111111111101</v>
          </cell>
          <cell r="T106">
            <v>0.22222222222222199</v>
          </cell>
          <cell r="U106">
            <v>0</v>
          </cell>
          <cell r="V106">
            <v>1.0423121537600399</v>
          </cell>
          <cell r="W106">
            <v>1.2</v>
          </cell>
          <cell r="X106">
            <v>-0.15768784623995999</v>
          </cell>
          <cell r="Y106">
            <v>0.213201219443309</v>
          </cell>
          <cell r="Z106">
            <v>0.20986995038950701</v>
          </cell>
          <cell r="AA106">
            <v>0.17918055555555501</v>
          </cell>
          <cell r="AB106">
            <v>0.171906808252382</v>
          </cell>
          <cell r="AC106">
            <v>0.102244908808428</v>
          </cell>
          <cell r="AD106">
            <v>0</v>
          </cell>
          <cell r="AE106">
            <v>0.79589731885734005</v>
          </cell>
          <cell r="AF106">
            <v>0</v>
          </cell>
          <cell r="AG106">
            <v>1.2447972244216701</v>
          </cell>
        </row>
        <row r="107">
          <cell r="B107" t="str">
            <v>SHT0000097</v>
          </cell>
          <cell r="C107" t="str">
            <v>M4仰角手柄</v>
          </cell>
          <cell r="D107" t="str">
            <v>TP-30</v>
          </cell>
          <cell r="E107">
            <v>2.9000000000000001E-2</v>
          </cell>
          <cell r="F107">
            <v>3.0450000000000001E-2</v>
          </cell>
          <cell r="G107">
            <v>6.6371681415929196</v>
          </cell>
          <cell r="H107">
            <v>0.95</v>
          </cell>
          <cell r="I107">
            <v>0.21273870517000501</v>
          </cell>
          <cell r="J107" t="str">
            <v>MA1600IIS/570</v>
          </cell>
          <cell r="K107">
            <v>51.428571428571502</v>
          </cell>
          <cell r="L107">
            <v>69.999999999999901</v>
          </cell>
          <cell r="M107">
            <v>2</v>
          </cell>
          <cell r="N107">
            <v>48.5</v>
          </cell>
          <cell r="O107">
            <v>0.76</v>
          </cell>
          <cell r="P107">
            <v>22.5</v>
          </cell>
          <cell r="Q107">
            <v>0.21875</v>
          </cell>
          <cell r="R107">
            <v>0</v>
          </cell>
          <cell r="S107">
            <v>0.10657111111111101</v>
          </cell>
          <cell r="T107">
            <v>0.22222222222222199</v>
          </cell>
          <cell r="U107">
            <v>0</v>
          </cell>
          <cell r="V107">
            <v>1.0423121537600399</v>
          </cell>
          <cell r="W107">
            <v>1.2</v>
          </cell>
          <cell r="X107">
            <v>-0.15768784623995999</v>
          </cell>
          <cell r="Y107">
            <v>0.213201219443309</v>
          </cell>
          <cell r="Z107">
            <v>0.20986995038950701</v>
          </cell>
          <cell r="AA107">
            <v>0.17918055555555501</v>
          </cell>
          <cell r="AB107">
            <v>0.171906808252382</v>
          </cell>
          <cell r="AC107">
            <v>0.102244908808428</v>
          </cell>
          <cell r="AD107">
            <v>0</v>
          </cell>
          <cell r="AE107">
            <v>0.79589731885734005</v>
          </cell>
          <cell r="AG107">
            <v>1.2447972244216701</v>
          </cell>
        </row>
        <row r="108">
          <cell r="B108" t="str">
            <v>SHT0010679</v>
          </cell>
          <cell r="C108" t="str">
            <v>H3A两孔升降气阀底座 新/H3两孔气阀固定座 新状态</v>
          </cell>
          <cell r="D108" t="str">
            <v>ABS+PC</v>
          </cell>
          <cell r="E108">
            <v>3.1E-2</v>
          </cell>
          <cell r="F108">
            <v>3.2550000000000003E-2</v>
          </cell>
          <cell r="G108">
            <v>18.584099999999999</v>
          </cell>
          <cell r="H108">
            <v>0.95</v>
          </cell>
          <cell r="I108">
            <v>0.63674995263157896</v>
          </cell>
          <cell r="J108" t="str">
            <v>MA1600IIS/570</v>
          </cell>
          <cell r="K108">
            <v>30</v>
          </cell>
          <cell r="L108">
            <v>120</v>
          </cell>
          <cell r="M108">
            <v>2</v>
          </cell>
          <cell r="N108">
            <v>48.5</v>
          </cell>
          <cell r="O108">
            <v>0.76</v>
          </cell>
          <cell r="P108">
            <v>22.5</v>
          </cell>
          <cell r="Q108">
            <v>0.375</v>
          </cell>
          <cell r="R108">
            <v>0.9</v>
          </cell>
          <cell r="S108">
            <v>8.4124000000000004E-2</v>
          </cell>
          <cell r="T108">
            <v>0.2</v>
          </cell>
          <cell r="U108">
            <v>0</v>
          </cell>
          <cell r="V108">
            <v>2.7521739446537401</v>
          </cell>
          <cell r="W108">
            <v>3.33</v>
          </cell>
          <cell r="X108">
            <v>-0.57782605534625997</v>
          </cell>
          <cell r="Y108">
            <v>7.2669825389674897E-2</v>
          </cell>
          <cell r="Z108">
            <v>0.13625592260564001</v>
          </cell>
          <cell r="AA108">
            <v>0.30716666666666698</v>
          </cell>
          <cell r="AB108">
            <v>0.11160874016097599</v>
          </cell>
          <cell r="AC108">
            <v>3.0566381955404998E-2</v>
          </cell>
          <cell r="AD108">
            <v>0</v>
          </cell>
          <cell r="AE108">
            <v>0.76863746062689697</v>
          </cell>
          <cell r="AF108">
            <v>6856</v>
          </cell>
          <cell r="AG108">
            <v>3.2524989289473698</v>
          </cell>
        </row>
        <row r="109">
          <cell r="B109" t="str">
            <v>SHT0010537</v>
          </cell>
          <cell r="C109" t="str">
            <v>H4A平台四孔升降阀底座 新/H4四孔气阀固定座</v>
          </cell>
          <cell r="D109" t="str">
            <v>ABS+PC</v>
          </cell>
          <cell r="E109">
            <v>2.5999999999999999E-2</v>
          </cell>
          <cell r="F109">
            <v>2.7300000000000001E-2</v>
          </cell>
          <cell r="G109">
            <v>18.584099999999999</v>
          </cell>
          <cell r="H109">
            <v>0.9</v>
          </cell>
          <cell r="I109">
            <v>0.56371769999999999</v>
          </cell>
          <cell r="J109" t="str">
            <v>MA1600IIS/570</v>
          </cell>
          <cell r="K109">
            <v>30</v>
          </cell>
          <cell r="L109">
            <v>120</v>
          </cell>
          <cell r="M109">
            <v>2</v>
          </cell>
          <cell r="N109">
            <v>48.5</v>
          </cell>
          <cell r="O109">
            <v>0.76</v>
          </cell>
          <cell r="P109">
            <v>22.5</v>
          </cell>
          <cell r="Q109">
            <v>0.375</v>
          </cell>
          <cell r="R109">
            <v>0.9</v>
          </cell>
          <cell r="S109">
            <v>8.4124000000000004E-2</v>
          </cell>
          <cell r="T109">
            <v>0.2</v>
          </cell>
          <cell r="U109">
            <v>0</v>
          </cell>
          <cell r="V109">
            <v>2.74771471888889</v>
          </cell>
          <cell r="W109">
            <v>4.28</v>
          </cell>
          <cell r="X109">
            <v>-1.5322852811111101</v>
          </cell>
          <cell r="Y109">
            <v>7.2787760179439304E-2</v>
          </cell>
          <cell r="Z109">
            <v>0.136477050336449</v>
          </cell>
          <cell r="AA109">
            <v>0.30716666666666698</v>
          </cell>
          <cell r="AB109">
            <v>0.111789868342256</v>
          </cell>
          <cell r="AC109">
            <v>3.06159876866758E-2</v>
          </cell>
          <cell r="AD109">
            <v>0</v>
          </cell>
          <cell r="AE109">
            <v>0.79484125621747403</v>
          </cell>
          <cell r="AF109">
            <v>0</v>
          </cell>
          <cell r="AG109">
            <v>3.1429505500000001</v>
          </cell>
        </row>
        <row r="110">
          <cell r="B110" t="str">
            <v>SHT0010942</v>
          </cell>
          <cell r="C110" t="str">
            <v>升降调节开关总成手柄(黑色H4)</v>
          </cell>
          <cell r="D110" t="str">
            <v>ABS+PC</v>
          </cell>
          <cell r="E110">
            <v>2.5999999999999999E-2</v>
          </cell>
          <cell r="F110">
            <v>2.7300000000000001E-2</v>
          </cell>
          <cell r="G110">
            <v>18.584099999999999</v>
          </cell>
          <cell r="H110">
            <v>0.9</v>
          </cell>
          <cell r="I110">
            <v>0.56371769999999999</v>
          </cell>
          <cell r="J110" t="str">
            <v>MA2000/700</v>
          </cell>
          <cell r="K110">
            <v>48</v>
          </cell>
          <cell r="L110">
            <v>75</v>
          </cell>
          <cell r="M110">
            <v>2</v>
          </cell>
          <cell r="N110">
            <v>39.75</v>
          </cell>
          <cell r="O110">
            <v>0.76</v>
          </cell>
          <cell r="P110">
            <v>22.5</v>
          </cell>
          <cell r="Q110">
            <v>0.234375</v>
          </cell>
          <cell r="R110">
            <v>0</v>
          </cell>
          <cell r="S110">
            <v>0.10657111111111101</v>
          </cell>
          <cell r="T110">
            <v>0.22222222222222199</v>
          </cell>
          <cell r="U110">
            <v>0.3</v>
          </cell>
          <cell r="V110">
            <v>1.807164955</v>
          </cell>
          <cell r="W110">
            <v>3.27</v>
          </cell>
          <cell r="X110">
            <v>-1.4628350450000001</v>
          </cell>
          <cell r="Y110">
            <v>0.12296731496888801</v>
          </cell>
          <cell r="Z110">
            <v>0.12969209000625001</v>
          </cell>
          <cell r="AA110">
            <v>0.15734375</v>
          </cell>
          <cell r="AB110">
            <v>8.7066623090862202E-2</v>
          </cell>
          <cell r="AC110">
            <v>5.8971435239629798E-2</v>
          </cell>
          <cell r="AD110">
            <v>0.166005875207999</v>
          </cell>
          <cell r="AE110">
            <v>0.68806516613753199</v>
          </cell>
          <cell r="AG110">
            <v>2.0619480083333301</v>
          </cell>
        </row>
        <row r="111">
          <cell r="B111" t="str">
            <v>SHT0001740</v>
          </cell>
          <cell r="C111" t="str">
            <v>X3000升级气动升降手柄(灰)</v>
          </cell>
          <cell r="D111" t="str">
            <v>ABS+PC</v>
          </cell>
          <cell r="E111">
            <v>2.5999999999999999E-2</v>
          </cell>
          <cell r="F111">
            <v>2.7300000000000001E-2</v>
          </cell>
          <cell r="G111">
            <v>18.584099999999999</v>
          </cell>
          <cell r="H111">
            <v>0.9</v>
          </cell>
          <cell r="I111">
            <v>0.56371769999999999</v>
          </cell>
          <cell r="J111" t="str">
            <v>MA2000/700</v>
          </cell>
          <cell r="K111">
            <v>48</v>
          </cell>
          <cell r="L111">
            <v>75</v>
          </cell>
          <cell r="M111">
            <v>2</v>
          </cell>
          <cell r="N111">
            <v>39.75</v>
          </cell>
          <cell r="O111">
            <v>0.76</v>
          </cell>
          <cell r="P111">
            <v>22.5</v>
          </cell>
          <cell r="Q111">
            <v>0.234375</v>
          </cell>
          <cell r="R111">
            <v>0</v>
          </cell>
          <cell r="S111">
            <v>0.10657111111111101</v>
          </cell>
          <cell r="T111">
            <v>0.22222222222222199</v>
          </cell>
          <cell r="U111">
            <v>0.3</v>
          </cell>
          <cell r="V111">
            <v>1.807164955</v>
          </cell>
          <cell r="W111">
            <v>3.29</v>
          </cell>
          <cell r="X111">
            <v>-1.4828350450000001</v>
          </cell>
          <cell r="Y111">
            <v>0.12296731496888801</v>
          </cell>
          <cell r="Z111">
            <v>0.12969209000625001</v>
          </cell>
          <cell r="AA111">
            <v>0.15734375</v>
          </cell>
          <cell r="AB111">
            <v>8.7066623090862202E-2</v>
          </cell>
          <cell r="AC111">
            <v>5.8971435239629798E-2</v>
          </cell>
          <cell r="AD111">
            <v>0.166005875207999</v>
          </cell>
          <cell r="AE111">
            <v>0.68806516613753199</v>
          </cell>
          <cell r="AG111">
            <v>2.0619480083333301</v>
          </cell>
        </row>
        <row r="112">
          <cell r="B112" t="str">
            <v>SHT0001741</v>
          </cell>
          <cell r="C112" t="str">
            <v>阻尼器调节机构固定座/底座</v>
          </cell>
          <cell r="D112" t="str">
            <v>PA6+GF30</v>
          </cell>
          <cell r="E112">
            <v>0</v>
          </cell>
          <cell r="F112">
            <v>2.5729999999999999E-2</v>
          </cell>
          <cell r="G112">
            <v>13.716799999999999</v>
          </cell>
          <cell r="H112">
            <v>0.98</v>
          </cell>
          <cell r="I112">
            <v>0.360135983673469</v>
          </cell>
          <cell r="J112" t="str">
            <v>MA1200/370G</v>
          </cell>
          <cell r="K112">
            <v>80</v>
          </cell>
          <cell r="L112">
            <v>45</v>
          </cell>
          <cell r="M112">
            <v>2</v>
          </cell>
          <cell r="N112">
            <v>47.5</v>
          </cell>
          <cell r="O112">
            <v>0.76</v>
          </cell>
          <cell r="P112">
            <v>22.5</v>
          </cell>
          <cell r="Q112">
            <v>0.140625</v>
          </cell>
          <cell r="R112">
            <v>0</v>
          </cell>
          <cell r="S112">
            <v>2.2338E-2</v>
          </cell>
          <cell r="T112">
            <v>0.05</v>
          </cell>
          <cell r="U112">
            <v>0</v>
          </cell>
          <cell r="V112">
            <v>0.76730388456892995</v>
          </cell>
          <cell r="W112">
            <v>1.34</v>
          </cell>
          <cell r="X112">
            <v>-0.57269611543107002</v>
          </cell>
          <cell r="Y112">
            <v>6.5163230638523306E-2</v>
          </cell>
          <cell r="Z112">
            <v>0.18327158617084699</v>
          </cell>
          <cell r="AA112">
            <v>0.1128125</v>
          </cell>
          <cell r="AB112">
            <v>0.14702453912816801</v>
          </cell>
          <cell r="AC112">
            <v>2.9112324920066698E-2</v>
          </cell>
          <cell r="AD112">
            <v>0</v>
          </cell>
          <cell r="AE112">
            <v>0.53064751669308496</v>
          </cell>
          <cell r="AF112">
            <v>30594</v>
          </cell>
          <cell r="AG112">
            <v>0.99269822551020404</v>
          </cell>
        </row>
        <row r="113">
          <cell r="B113" t="str">
            <v>SHT0001742</v>
          </cell>
          <cell r="C113" t="str">
            <v>阻尼器调节机构连接座/旋转块</v>
          </cell>
          <cell r="D113" t="str">
            <v>PA6+GF30</v>
          </cell>
          <cell r="E113">
            <v>1.7999999999999999E-2</v>
          </cell>
          <cell r="F113">
            <v>1.89E-2</v>
          </cell>
          <cell r="G113">
            <v>13.716799999999999</v>
          </cell>
          <cell r="H113">
            <v>0.98</v>
          </cell>
          <cell r="I113">
            <v>0.264538285714286</v>
          </cell>
          <cell r="J113" t="str">
            <v>MA1600IIS/570</v>
          </cell>
          <cell r="K113">
            <v>48</v>
          </cell>
          <cell r="L113">
            <v>75</v>
          </cell>
          <cell r="M113">
            <v>2</v>
          </cell>
          <cell r="N113">
            <v>48.5</v>
          </cell>
          <cell r="O113">
            <v>0.76</v>
          </cell>
          <cell r="P113">
            <v>22.5</v>
          </cell>
          <cell r="Q113">
            <v>0.234375</v>
          </cell>
          <cell r="R113">
            <v>0</v>
          </cell>
          <cell r="S113">
            <v>0.10657111111111101</v>
          </cell>
          <cell r="T113">
            <v>0.22222222222222199</v>
          </cell>
          <cell r="U113">
            <v>0</v>
          </cell>
          <cell r="V113">
            <v>1.1113347844995101</v>
          </cell>
          <cell r="W113">
            <v>1.18</v>
          </cell>
          <cell r="X113">
            <v>-6.8665215500485904E-2</v>
          </cell>
          <cell r="Y113">
            <v>0.199959746893281</v>
          </cell>
          <cell r="Z113">
            <v>0.21089504555150801</v>
          </cell>
          <cell r="AA113">
            <v>0.19197916666666701</v>
          </cell>
          <cell r="AB113">
            <v>0.17274647508952401</v>
          </cell>
          <cell r="AC113">
            <v>9.5894695817610898E-2</v>
          </cell>
          <cell r="AD113">
            <v>0</v>
          </cell>
          <cell r="AE113">
            <v>0.76196346105245005</v>
          </cell>
          <cell r="AF113">
            <v>28167</v>
          </cell>
          <cell r="AG113">
            <v>1.3651320119047601</v>
          </cell>
        </row>
        <row r="114">
          <cell r="B114" t="str">
            <v>SHT0001743</v>
          </cell>
          <cell r="C114" t="str">
            <v>X3000阻尼器调节手柄（灰）</v>
          </cell>
          <cell r="D114" t="str">
            <v>ABS+PC</v>
          </cell>
          <cell r="E114">
            <v>2.1999999999999999E-2</v>
          </cell>
          <cell r="F114">
            <v>2.3099999999999999E-2</v>
          </cell>
          <cell r="G114">
            <v>18.584099999999999</v>
          </cell>
          <cell r="H114">
            <v>0.9</v>
          </cell>
          <cell r="I114">
            <v>0.47699190000000002</v>
          </cell>
          <cell r="J114" t="str">
            <v>MA2000/700</v>
          </cell>
          <cell r="K114">
            <v>48</v>
          </cell>
          <cell r="L114">
            <v>75</v>
          </cell>
          <cell r="M114">
            <v>2</v>
          </cell>
          <cell r="N114">
            <v>39.75</v>
          </cell>
          <cell r="O114">
            <v>0.76</v>
          </cell>
          <cell r="P114">
            <v>22.5</v>
          </cell>
          <cell r="Q114">
            <v>0.234375</v>
          </cell>
          <cell r="R114">
            <v>0</v>
          </cell>
          <cell r="S114">
            <v>0.10657111111111101</v>
          </cell>
          <cell r="T114">
            <v>0.22222222222222199</v>
          </cell>
          <cell r="U114">
            <v>0.3</v>
          </cell>
          <cell r="V114">
            <v>1.700203135</v>
          </cell>
          <cell r="W114">
            <v>3.29</v>
          </cell>
          <cell r="X114">
            <v>-1.5897968650000001</v>
          </cell>
          <cell r="Y114">
            <v>0.13070333635293599</v>
          </cell>
          <cell r="Z114">
            <v>0.13785117505973801</v>
          </cell>
          <cell r="AA114">
            <v>0.15734375</v>
          </cell>
          <cell r="AB114">
            <v>9.2544088856770707E-2</v>
          </cell>
          <cell r="AC114">
            <v>6.2681399014777706E-2</v>
          </cell>
          <cell r="AD114">
            <v>0.17644950407646401</v>
          </cell>
          <cell r="AE114">
            <v>0.71945005265503204</v>
          </cell>
          <cell r="AF114">
            <v>1982</v>
          </cell>
          <cell r="AG114">
            <v>1.93185930833333</v>
          </cell>
        </row>
        <row r="115">
          <cell r="B115" t="str">
            <v>SHT0011047</v>
          </cell>
          <cell r="C115" t="str">
            <v>阻尼器调节机构手柄(黑色H4)</v>
          </cell>
          <cell r="D115" t="str">
            <v>ABS+PC</v>
          </cell>
          <cell r="E115">
            <v>0</v>
          </cell>
          <cell r="F115">
            <v>4.5524000000000002E-2</v>
          </cell>
          <cell r="G115">
            <v>18.584099999999999</v>
          </cell>
          <cell r="H115">
            <v>0.9</v>
          </cell>
          <cell r="I115">
            <v>0.94002507599999996</v>
          </cell>
          <cell r="J115" t="str">
            <v>MA2000/700</v>
          </cell>
          <cell r="K115">
            <v>60</v>
          </cell>
          <cell r="L115">
            <v>60</v>
          </cell>
          <cell r="M115">
            <v>2</v>
          </cell>
          <cell r="N115">
            <v>39.75</v>
          </cell>
          <cell r="O115">
            <v>0.76</v>
          </cell>
          <cell r="P115">
            <v>22.5</v>
          </cell>
          <cell r="Q115">
            <v>0.1875</v>
          </cell>
          <cell r="R115">
            <v>0</v>
          </cell>
          <cell r="S115">
            <v>0.10657111111111101</v>
          </cell>
          <cell r="T115">
            <v>0.22222222222222199</v>
          </cell>
          <cell r="U115">
            <v>0.3</v>
          </cell>
          <cell r="V115">
            <v>2.1746534270666702</v>
          </cell>
          <cell r="W115">
            <v>3.27</v>
          </cell>
          <cell r="X115">
            <v>-1.09534657293333</v>
          </cell>
          <cell r="Y115">
            <v>0.102187419593554</v>
          </cell>
          <cell r="Z115">
            <v>8.6220635282061406E-2</v>
          </cell>
          <cell r="AA115">
            <v>0.12587499999999999</v>
          </cell>
          <cell r="AB115">
            <v>5.78827864860239E-2</v>
          </cell>
          <cell r="AC115">
            <v>4.90060208144808E-2</v>
          </cell>
          <cell r="AD115">
            <v>0.13795301645129801</v>
          </cell>
          <cell r="AE115">
            <v>0.56773568408646402</v>
          </cell>
          <cell r="AF115">
            <v>18428</v>
          </cell>
          <cell r="AG115">
            <v>2.50889344733333</v>
          </cell>
        </row>
        <row r="116">
          <cell r="B116" t="str">
            <v>SHT0002234</v>
          </cell>
          <cell r="C116" t="str">
            <v>H4A平台升降阀手柄</v>
          </cell>
          <cell r="D116" t="str">
            <v>ABS757K</v>
          </cell>
          <cell r="E116">
            <v>4.3999999999999997E-2</v>
          </cell>
          <cell r="F116">
            <v>4.6199999999999998E-2</v>
          </cell>
          <cell r="G116">
            <v>10.5</v>
          </cell>
          <cell r="H116">
            <v>0.98</v>
          </cell>
          <cell r="I116">
            <v>0.495</v>
          </cell>
          <cell r="J116" t="str">
            <v>MA1600IIS/570</v>
          </cell>
          <cell r="K116">
            <v>51.428571428571502</v>
          </cell>
          <cell r="L116">
            <v>69.999999999999901</v>
          </cell>
          <cell r="M116">
            <v>2</v>
          </cell>
          <cell r="N116">
            <v>48.5</v>
          </cell>
          <cell r="O116">
            <v>0.76</v>
          </cell>
          <cell r="P116">
            <v>22.5</v>
          </cell>
          <cell r="Q116">
            <v>0.21875</v>
          </cell>
          <cell r="R116">
            <v>0</v>
          </cell>
          <cell r="S116">
            <v>0.10657111111111101</v>
          </cell>
          <cell r="T116">
            <v>0.22222222222222199</v>
          </cell>
          <cell r="U116">
            <v>0.3</v>
          </cell>
          <cell r="V116">
            <v>1.64017386054422</v>
          </cell>
          <cell r="W116">
            <v>1.85</v>
          </cell>
          <cell r="X116">
            <v>-0.20982613945578299</v>
          </cell>
          <cell r="Y116">
            <v>0.13548699169518999</v>
          </cell>
          <cell r="Z116">
            <v>0.133370007449953</v>
          </cell>
          <cell r="AA116">
            <v>0.17918055555555501</v>
          </cell>
          <cell r="AB116">
            <v>0.109244854991228</v>
          </cell>
          <cell r="AC116">
            <v>6.4975496607262206E-2</v>
          </cell>
          <cell r="AD116">
            <v>0.18290743878850699</v>
          </cell>
          <cell r="AE116">
            <v>0.69820272599896405</v>
          </cell>
          <cell r="AF116">
            <v>1626</v>
          </cell>
          <cell r="AG116">
            <v>1.96818916666667</v>
          </cell>
        </row>
        <row r="117">
          <cell r="B117" t="str">
            <v>SHT0002235</v>
          </cell>
          <cell r="C117" t="str">
            <v>H4A平台升降阀固定座</v>
          </cell>
          <cell r="D117" t="str">
            <v>ABS757K</v>
          </cell>
          <cell r="E117">
            <v>2.5999999999999999E-2</v>
          </cell>
          <cell r="F117">
            <v>2.7300000000000001E-2</v>
          </cell>
          <cell r="G117">
            <v>10.5</v>
          </cell>
          <cell r="H117">
            <v>0.98</v>
          </cell>
          <cell r="I117">
            <v>0.29249999999999998</v>
          </cell>
          <cell r="J117" t="str">
            <v>MA1600IIS/570</v>
          </cell>
          <cell r="K117">
            <v>51.428571428571502</v>
          </cell>
          <cell r="L117">
            <v>69.999999999999901</v>
          </cell>
          <cell r="M117">
            <v>2</v>
          </cell>
          <cell r="N117">
            <v>48.5</v>
          </cell>
          <cell r="O117">
            <v>0.76</v>
          </cell>
          <cell r="P117">
            <v>22.5</v>
          </cell>
          <cell r="Q117">
            <v>0.21875</v>
          </cell>
          <cell r="R117">
            <v>0</v>
          </cell>
          <cell r="S117">
            <v>8.4124000000000004E-2</v>
          </cell>
          <cell r="T117">
            <v>0.2</v>
          </cell>
          <cell r="U117">
            <v>0</v>
          </cell>
          <cell r="V117">
            <v>1.0661422823129201</v>
          </cell>
          <cell r="W117">
            <v>1.34</v>
          </cell>
          <cell r="X117">
            <v>-0.27385771768707501</v>
          </cell>
          <cell r="Y117">
            <v>0.18759222227460401</v>
          </cell>
          <cell r="Z117">
            <v>0.20517899311284801</v>
          </cell>
          <cell r="AA117">
            <v>0.17918055555555501</v>
          </cell>
          <cell r="AB117">
            <v>0.168064393025324</v>
          </cell>
          <cell r="AC117">
            <v>7.8905040533143997E-2</v>
          </cell>
          <cell r="AD117">
            <v>0</v>
          </cell>
          <cell r="AE117">
            <v>0.72564637492339101</v>
          </cell>
          <cell r="AF117">
            <v>1580</v>
          </cell>
          <cell r="AG117">
            <v>1.3197698333333301</v>
          </cell>
        </row>
        <row r="118">
          <cell r="B118" t="str">
            <v>SHT0002243</v>
          </cell>
          <cell r="C118" t="str">
            <v>手柄支撑垫圈</v>
          </cell>
          <cell r="D118" t="str">
            <v>PA66</v>
          </cell>
          <cell r="E118">
            <v>6.3199999999999997E-4</v>
          </cell>
          <cell r="F118">
            <v>6.5096000000000002E-4</v>
          </cell>
          <cell r="G118">
            <v>21.238900000000001</v>
          </cell>
          <cell r="H118">
            <v>0.95</v>
          </cell>
          <cell r="I118">
            <v>1.45533414147368E-2</v>
          </cell>
          <cell r="J118" t="str">
            <v>MA2000/700</v>
          </cell>
          <cell r="K118">
            <v>65.454545454545496</v>
          </cell>
          <cell r="L118">
            <v>55</v>
          </cell>
          <cell r="M118">
            <v>2</v>
          </cell>
          <cell r="N118">
            <v>39.75</v>
          </cell>
          <cell r="O118">
            <v>0.76</v>
          </cell>
          <cell r="P118">
            <v>22.5</v>
          </cell>
          <cell r="Q118">
            <v>0.171875</v>
          </cell>
          <cell r="R118">
            <v>0</v>
          </cell>
          <cell r="S118">
            <v>4.77055555555556E-3</v>
          </cell>
          <cell r="T118">
            <v>1.1111111111111099E-2</v>
          </cell>
          <cell r="U118">
            <v>0</v>
          </cell>
          <cell r="V118">
            <v>0.36852721558283302</v>
          </cell>
          <cell r="W118">
            <v>0.28000000000000003</v>
          </cell>
          <cell r="X118">
            <v>8.8527215582832802E-2</v>
          </cell>
          <cell r="Y118">
            <v>3.0150042225616E-2</v>
          </cell>
          <cell r="Z118">
            <v>0.466383465677498</v>
          </cell>
          <cell r="AA118">
            <v>0.115385416666667</v>
          </cell>
          <cell r="AB118">
            <v>0.313098766624828</v>
          </cell>
          <cell r="AC118">
            <v>1.2944920629568301E-2</v>
          </cell>
          <cell r="AD118">
            <v>0</v>
          </cell>
          <cell r="AE118">
            <v>0.96050945276396904</v>
          </cell>
          <cell r="AF118">
            <v>61647</v>
          </cell>
          <cell r="AG118">
            <v>0.46860230378877199</v>
          </cell>
        </row>
        <row r="119">
          <cell r="B119" t="str">
            <v>SHT0002231</v>
          </cell>
          <cell r="C119" t="str">
            <v>外部棘爪底座</v>
          </cell>
          <cell r="D119" t="str">
            <v>POM</v>
          </cell>
          <cell r="E119">
            <v>4.4700000000000002E-4</v>
          </cell>
          <cell r="F119">
            <v>4.6041000000000002E-4</v>
          </cell>
          <cell r="G119">
            <v>15.309699999999999</v>
          </cell>
          <cell r="H119">
            <v>0.95</v>
          </cell>
          <cell r="I119">
            <v>7.41972523894737E-3</v>
          </cell>
          <cell r="J119" t="str">
            <v>HTF120/TJ</v>
          </cell>
          <cell r="K119">
            <v>65.454545454545496</v>
          </cell>
          <cell r="L119">
            <v>55</v>
          </cell>
          <cell r="M119">
            <v>6</v>
          </cell>
          <cell r="N119">
            <v>27.15</v>
          </cell>
          <cell r="O119">
            <v>0.76</v>
          </cell>
          <cell r="P119">
            <v>22.5</v>
          </cell>
          <cell r="Q119">
            <v>5.7291666666666602E-2</v>
          </cell>
          <cell r="R119">
            <v>0</v>
          </cell>
          <cell r="S119">
            <v>8.4124000000000004E-2</v>
          </cell>
          <cell r="T119">
            <v>0.2</v>
          </cell>
          <cell r="U119">
            <v>0</v>
          </cell>
          <cell r="V119">
            <v>0.39042873598094502</v>
          </cell>
          <cell r="W119">
            <v>0.2</v>
          </cell>
          <cell r="X119">
            <v>0.19042873598094501</v>
          </cell>
          <cell r="Y119">
            <v>0.51225737649024095</v>
          </cell>
          <cell r="Z119">
            <v>0.14674039430710001</v>
          </cell>
          <cell r="AA119">
            <v>2.6270138888888898E-2</v>
          </cell>
          <cell r="AB119">
            <v>6.7285362136282403E-2</v>
          </cell>
          <cell r="AC119">
            <v>0.215465697699325</v>
          </cell>
          <cell r="AD119">
            <v>0</v>
          </cell>
          <cell r="AE119">
            <v>0.98099595507409199</v>
          </cell>
          <cell r="AF119">
            <v>58200</v>
          </cell>
          <cell r="AG119">
            <v>0.42059629619175398</v>
          </cell>
        </row>
        <row r="120">
          <cell r="B120" t="str">
            <v>SHT0002230</v>
          </cell>
          <cell r="C120" t="str">
            <v>垫圈（滚轮）
外部棘爪滚轮</v>
          </cell>
          <cell r="D120" t="str">
            <v>POM</v>
          </cell>
          <cell r="E120">
            <v>6.7000000000000002E-5</v>
          </cell>
          <cell r="F120">
            <v>6.9010000000000005E-5</v>
          </cell>
          <cell r="G120">
            <v>15.309699999999999</v>
          </cell>
          <cell r="H120">
            <v>0.95</v>
          </cell>
          <cell r="I120">
            <v>1.1121288389473699E-3</v>
          </cell>
          <cell r="J120" t="str">
            <v>HTF120/TJ</v>
          </cell>
          <cell r="K120">
            <v>65.454545454545496</v>
          </cell>
          <cell r="L120">
            <v>55</v>
          </cell>
          <cell r="M120">
            <v>6</v>
          </cell>
          <cell r="N120">
            <v>27.15</v>
          </cell>
          <cell r="O120">
            <v>0.76</v>
          </cell>
          <cell r="P120">
            <v>22.5</v>
          </cell>
          <cell r="Q120">
            <v>5.7291666666666602E-2</v>
          </cell>
          <cell r="R120">
            <v>0</v>
          </cell>
          <cell r="S120">
            <v>4.77055555555556E-3</v>
          </cell>
          <cell r="T120">
            <v>1.1111111111111099E-2</v>
          </cell>
          <cell r="U120">
            <v>0</v>
          </cell>
          <cell r="V120">
            <v>0.114816474222349</v>
          </cell>
          <cell r="W120">
            <v>0.17</v>
          </cell>
          <cell r="X120">
            <v>-5.51835257776511E-2</v>
          </cell>
          <cell r="Y120">
            <v>9.6772794900440606E-2</v>
          </cell>
          <cell r="Z120">
            <v>0.49898472370539698</v>
          </cell>
          <cell r="AA120">
            <v>2.6270138888888898E-2</v>
          </cell>
          <cell r="AB120">
            <v>0.228801128643048</v>
          </cell>
          <cell r="AC120">
            <v>4.1549399490504298E-2</v>
          </cell>
          <cell r="AD120">
            <v>0</v>
          </cell>
          <cell r="AE120">
            <v>0.99031385655691095</v>
          </cell>
          <cell r="AF120">
            <v>61250</v>
          </cell>
          <cell r="AG120">
            <v>0.142892568258421</v>
          </cell>
        </row>
        <row r="121">
          <cell r="B121" t="str">
            <v>SHT0002233</v>
          </cell>
          <cell r="C121" t="str">
            <v>外部棘爪盖板</v>
          </cell>
          <cell r="D121" t="str">
            <v>POM</v>
          </cell>
          <cell r="E121">
            <v>2.7599999999999999E-4</v>
          </cell>
          <cell r="F121">
            <v>2.8427999999999998E-4</v>
          </cell>
          <cell r="G121">
            <v>15.309699999999999</v>
          </cell>
          <cell r="H121">
            <v>0.95</v>
          </cell>
          <cell r="I121">
            <v>4.5813068589473701E-3</v>
          </cell>
          <cell r="J121" t="str">
            <v>HTF120/TJ</v>
          </cell>
          <cell r="K121">
            <v>65.454545454545496</v>
          </cell>
          <cell r="L121">
            <v>55</v>
          </cell>
          <cell r="M121">
            <v>6</v>
          </cell>
          <cell r="N121">
            <v>27.15</v>
          </cell>
          <cell r="O121">
            <v>0.76</v>
          </cell>
          <cell r="P121">
            <v>22.5</v>
          </cell>
          <cell r="Q121">
            <v>5.7291666666666602E-2</v>
          </cell>
          <cell r="R121">
            <v>0</v>
          </cell>
          <cell r="S121">
            <v>4.77055555555556E-3</v>
          </cell>
          <cell r="T121">
            <v>1.1111111111111099E-2</v>
          </cell>
          <cell r="U121">
            <v>0</v>
          </cell>
          <cell r="V121">
            <v>0.118869934856244</v>
          </cell>
          <cell r="W121">
            <v>0.2</v>
          </cell>
          <cell r="X121">
            <v>-8.11300651437563E-2</v>
          </cell>
          <cell r="Y121">
            <v>9.3472845968565699E-2</v>
          </cell>
          <cell r="Z121">
            <v>0.48196936202541701</v>
          </cell>
          <cell r="AA121">
            <v>2.6270138888888898E-2</v>
          </cell>
          <cell r="AB121">
            <v>0.22099901813405501</v>
          </cell>
          <cell r="AC121">
            <v>4.0132566416603697E-2</v>
          </cell>
          <cell r="AD121">
            <v>0</v>
          </cell>
          <cell r="AE121">
            <v>0.96145949886749904</v>
          </cell>
          <cell r="AF121">
            <v>61280</v>
          </cell>
          <cell r="AG121">
            <v>0.148096335288421</v>
          </cell>
        </row>
        <row r="122">
          <cell r="B122" t="str">
            <v>SHT0002228</v>
          </cell>
          <cell r="C122" t="str">
            <v>（自动回位机构拉线护盖）护盖/拉线限位盖板</v>
          </cell>
          <cell r="D122" t="str">
            <v>POM</v>
          </cell>
          <cell r="E122">
            <v>4.0000000000000001E-3</v>
          </cell>
          <cell r="F122">
            <v>4.1999999999999997E-3</v>
          </cell>
          <cell r="G122">
            <v>15.309699999999999</v>
          </cell>
          <cell r="H122">
            <v>0.95</v>
          </cell>
          <cell r="I122">
            <v>6.7684989473684204E-2</v>
          </cell>
          <cell r="J122" t="str">
            <v>HTF86/TJ</v>
          </cell>
          <cell r="K122">
            <v>65.454545454545496</v>
          </cell>
          <cell r="L122">
            <v>55</v>
          </cell>
          <cell r="M122">
            <v>2</v>
          </cell>
          <cell r="N122">
            <v>21.2</v>
          </cell>
          <cell r="O122">
            <v>0.76</v>
          </cell>
          <cell r="P122">
            <v>22.5</v>
          </cell>
          <cell r="Q122">
            <v>0.171875</v>
          </cell>
          <cell r="R122">
            <v>0</v>
          </cell>
          <cell r="S122">
            <v>2.9348333333333299E-2</v>
          </cell>
          <cell r="T122">
            <v>6.6666666666666693E-2</v>
          </cell>
          <cell r="U122">
            <v>0</v>
          </cell>
          <cell r="V122">
            <v>0.44782526840258502</v>
          </cell>
          <cell r="W122">
            <v>0.34</v>
          </cell>
          <cell r="X122">
            <v>0.107825268402585</v>
          </cell>
          <cell r="Y122">
            <v>0.14886758602181999</v>
          </cell>
          <cell r="Z122">
            <v>0.38379924521250602</v>
          </cell>
          <cell r="AA122">
            <v>6.1538888888888803E-2</v>
          </cell>
          <cell r="AB122">
            <v>0.13741718753030799</v>
          </cell>
          <cell r="AC122">
            <v>6.5535233056455797E-2</v>
          </cell>
          <cell r="AD122">
            <v>0</v>
          </cell>
          <cell r="AE122">
            <v>0.84885848510710504</v>
          </cell>
          <cell r="AF122">
            <v>0</v>
          </cell>
          <cell r="AG122">
            <v>0.54766331754386</v>
          </cell>
        </row>
        <row r="123">
          <cell r="B123" t="str">
            <v>SHT0002224</v>
          </cell>
          <cell r="C123" t="str">
            <v>可回位机构手柄</v>
          </cell>
          <cell r="D123" t="str">
            <v>PA6+GF30</v>
          </cell>
          <cell r="E123">
            <v>5.1999999999999998E-2</v>
          </cell>
          <cell r="F123">
            <v>5.4600000000000003E-2</v>
          </cell>
          <cell r="G123">
            <v>13.716799999999999</v>
          </cell>
          <cell r="H123">
            <v>0.95</v>
          </cell>
          <cell r="I123">
            <v>0.78835503157894704</v>
          </cell>
          <cell r="J123" t="str">
            <v>MA1600IIS/570</v>
          </cell>
          <cell r="K123">
            <v>48</v>
          </cell>
          <cell r="L123">
            <v>75</v>
          </cell>
          <cell r="M123">
            <v>2</v>
          </cell>
          <cell r="N123">
            <v>48.5</v>
          </cell>
          <cell r="O123">
            <v>0.76</v>
          </cell>
          <cell r="P123">
            <v>22.5</v>
          </cell>
          <cell r="Q123">
            <v>0.234375</v>
          </cell>
          <cell r="R123">
            <v>0</v>
          </cell>
          <cell r="S123">
            <v>0.10657111111111101</v>
          </cell>
          <cell r="T123">
            <v>0.22222222222222199</v>
          </cell>
          <cell r="U123">
            <v>0</v>
          </cell>
          <cell r="V123">
            <v>1.74808513338873</v>
          </cell>
          <cell r="W123">
            <v>2.56</v>
          </cell>
          <cell r="X123">
            <v>-0.811914866611265</v>
          </cell>
          <cell r="Y123">
            <v>0.127123226425154</v>
          </cell>
          <cell r="Z123">
            <v>0.13407527787028001</v>
          </cell>
          <cell r="AA123">
            <v>0.19197916666666701</v>
          </cell>
          <cell r="AB123">
            <v>0.109822549828856</v>
          </cell>
          <cell r="AC123">
            <v>6.0964485696711201E-2</v>
          </cell>
          <cell r="AD123">
            <v>0</v>
          </cell>
          <cell r="AE123">
            <v>0.549017941677309</v>
          </cell>
          <cell r="AG123">
            <v>2.1508571307017501</v>
          </cell>
        </row>
        <row r="124">
          <cell r="B124" t="str">
            <v>SHT0002225</v>
          </cell>
          <cell r="C124" t="str">
            <v>可回位机构手柄固定座</v>
          </cell>
          <cell r="D124" t="str">
            <v>PA6+GF30</v>
          </cell>
          <cell r="E124">
            <v>3.7999999999999999E-2</v>
          </cell>
          <cell r="F124">
            <v>3.9899999999999998E-2</v>
          </cell>
          <cell r="G124">
            <v>13.716799999999999</v>
          </cell>
          <cell r="H124">
            <v>0.95</v>
          </cell>
          <cell r="I124">
            <v>0.5761056</v>
          </cell>
          <cell r="J124" t="str">
            <v>MA1600IIS/570</v>
          </cell>
          <cell r="K124">
            <v>51.428571428571502</v>
          </cell>
          <cell r="L124">
            <v>69.999999999999901</v>
          </cell>
          <cell r="M124">
            <v>2</v>
          </cell>
          <cell r="N124">
            <v>48.5</v>
          </cell>
          <cell r="O124">
            <v>0.76</v>
          </cell>
          <cell r="P124">
            <v>22.5</v>
          </cell>
          <cell r="Q124">
            <v>0.21875</v>
          </cell>
          <cell r="R124">
            <v>0</v>
          </cell>
          <cell r="S124">
            <v>8.4124000000000004E-2</v>
          </cell>
          <cell r="T124">
            <v>0.2</v>
          </cell>
          <cell r="U124">
            <v>0</v>
          </cell>
          <cell r="V124">
            <v>1.4222083501754399</v>
          </cell>
          <cell r="W124">
            <v>2.25</v>
          </cell>
          <cell r="X124">
            <v>-0.82779164982456199</v>
          </cell>
          <cell r="Y124">
            <v>0.140626371639098</v>
          </cell>
          <cell r="Z124">
            <v>0.15381009398026399</v>
          </cell>
          <cell r="AA124">
            <v>0.17918055555555501</v>
          </cell>
          <cell r="AB124">
            <v>0.125987556980278</v>
          </cell>
          <cell r="AC124">
            <v>5.9150264438837502E-2</v>
          </cell>
          <cell r="AD124">
            <v>0</v>
          </cell>
          <cell r="AE124">
            <v>0.59492179895517205</v>
          </cell>
          <cell r="AG124">
            <v>1.7451782333333301</v>
          </cell>
        </row>
        <row r="125">
          <cell r="B125" t="str">
            <v>SHT0002229</v>
          </cell>
          <cell r="C125" t="str">
            <v>卡接棘爪-卡件
（升降可回位机构卡件）</v>
          </cell>
          <cell r="D125" t="str">
            <v>PA6+GF30</v>
          </cell>
          <cell r="E125">
            <v>5.5999999999999995E-4</v>
          </cell>
          <cell r="F125">
            <v>5.7680000000000003E-4</v>
          </cell>
          <cell r="G125">
            <v>13.716799999999999</v>
          </cell>
          <cell r="H125">
            <v>0.8</v>
          </cell>
          <cell r="I125">
            <v>9.8898127999999998E-3</v>
          </cell>
          <cell r="J125" t="str">
            <v>MA2000/700</v>
          </cell>
          <cell r="K125">
            <v>48</v>
          </cell>
          <cell r="L125">
            <v>75</v>
          </cell>
          <cell r="M125">
            <v>2</v>
          </cell>
          <cell r="N125">
            <v>39.75</v>
          </cell>
          <cell r="O125">
            <v>0.76</v>
          </cell>
          <cell r="P125">
            <v>22.5</v>
          </cell>
          <cell r="Q125">
            <v>0.234375</v>
          </cell>
          <cell r="R125">
            <v>0</v>
          </cell>
          <cell r="S125">
            <v>4.77055555555556E-3</v>
          </cell>
          <cell r="T125">
            <v>1.1111111111111099E-2</v>
          </cell>
          <cell r="U125">
            <v>0</v>
          </cell>
          <cell r="V125">
            <v>0.57311354755166699</v>
          </cell>
          <cell r="W125">
            <v>0.59</v>
          </cell>
          <cell r="X125">
            <v>-1.68864524483332E-2</v>
          </cell>
          <cell r="Y125">
            <v>1.93872770214168E-2</v>
          </cell>
          <cell r="Z125">
            <v>0.40895037467051099</v>
          </cell>
          <cell r="AA125">
            <v>0.15734375</v>
          </cell>
          <cell r="AB125">
            <v>0.27454201819546997</v>
          </cell>
          <cell r="AC125">
            <v>8.3239273891453202E-3</v>
          </cell>
          <cell r="AD125">
            <v>0</v>
          </cell>
          <cell r="AE125">
            <v>0.98274371136007999</v>
          </cell>
          <cell r="AF125">
            <v>135954</v>
          </cell>
          <cell r="AG125">
            <v>0.61829451086666698</v>
          </cell>
        </row>
        <row r="126">
          <cell r="B126" t="str">
            <v>SHT0002226</v>
          </cell>
          <cell r="C126" t="str">
            <v>弹簧固定座（工艺BOM）
可回位机构弹簧座</v>
          </cell>
          <cell r="D126" t="str">
            <v>PA6+GF30</v>
          </cell>
          <cell r="E126">
            <v>4.0000000000000001E-3</v>
          </cell>
          <cell r="F126">
            <v>4.1200000000000004E-3</v>
          </cell>
          <cell r="G126">
            <v>13.716799999999999</v>
          </cell>
          <cell r="H126">
            <v>0.8</v>
          </cell>
          <cell r="I126">
            <v>7.0641519999999999E-2</v>
          </cell>
          <cell r="J126" t="str">
            <v>MA2000/700</v>
          </cell>
          <cell r="K126">
            <v>48</v>
          </cell>
          <cell r="L126">
            <v>75</v>
          </cell>
          <cell r="M126">
            <v>2</v>
          </cell>
          <cell r="N126">
            <v>39.75</v>
          </cell>
          <cell r="O126">
            <v>0.76</v>
          </cell>
          <cell r="P126">
            <v>22.5</v>
          </cell>
          <cell r="Q126">
            <v>0.234375</v>
          </cell>
          <cell r="R126">
            <v>0</v>
          </cell>
          <cell r="S126">
            <v>0.10657111111111101</v>
          </cell>
          <cell r="T126">
            <v>0.22222222222222199</v>
          </cell>
          <cell r="U126">
            <v>0</v>
          </cell>
          <cell r="V126">
            <v>0.97031820795833301</v>
          </cell>
          <cell r="W126">
            <v>1.27</v>
          </cell>
          <cell r="X126">
            <v>-0.29968179204166701</v>
          </cell>
          <cell r="Y126">
            <v>0.229019944590965</v>
          </cell>
          <cell r="Z126">
            <v>0.24154447281078401</v>
          </cell>
          <cell r="AA126">
            <v>0.15734375</v>
          </cell>
          <cell r="AB126">
            <v>0.162156856080306</v>
          </cell>
          <cell r="AC126">
            <v>0.109831094827489</v>
          </cell>
          <cell r="AD126">
            <v>0</v>
          </cell>
          <cell r="AE126">
            <v>0.92719757351700305</v>
          </cell>
          <cell r="AF126">
            <v>68706</v>
          </cell>
          <cell r="AG126">
            <v>1.02233373833333</v>
          </cell>
        </row>
        <row r="127">
          <cell r="B127" t="str">
            <v>SHT0010660</v>
          </cell>
          <cell r="C127" t="str">
            <v>驾驶员座椅高度调节手柄</v>
          </cell>
          <cell r="D127" t="str">
            <v>PA6+GF30</v>
          </cell>
          <cell r="E127">
            <v>8.5000000000000006E-2</v>
          </cell>
          <cell r="F127">
            <v>8.9249999999999996E-2</v>
          </cell>
          <cell r="G127">
            <v>13.716799999999999</v>
          </cell>
          <cell r="H127">
            <v>0.95</v>
          </cell>
          <cell r="I127">
            <v>1.2886572631578901</v>
          </cell>
          <cell r="J127" t="str">
            <v>MA2000/700</v>
          </cell>
          <cell r="K127">
            <v>48</v>
          </cell>
          <cell r="L127">
            <v>75</v>
          </cell>
          <cell r="M127">
            <v>2</v>
          </cell>
          <cell r="N127">
            <v>39.75</v>
          </cell>
          <cell r="O127">
            <v>0.76</v>
          </cell>
          <cell r="P127">
            <v>22.5</v>
          </cell>
          <cell r="Q127">
            <v>0.234375</v>
          </cell>
          <cell r="R127">
            <v>0</v>
          </cell>
          <cell r="S127">
            <v>0.10657111111111101</v>
          </cell>
          <cell r="T127">
            <v>0.22222222222222199</v>
          </cell>
          <cell r="U127">
            <v>0</v>
          </cell>
          <cell r="V127">
            <v>2.2921800434441399</v>
          </cell>
          <cell r="W127">
            <v>2.98</v>
          </cell>
          <cell r="X127">
            <v>-0.68781995655586403</v>
          </cell>
          <cell r="Y127">
            <v>9.6947978784563502E-2</v>
          </cell>
          <cell r="Z127">
            <v>0.102249821374344</v>
          </cell>
          <cell r="AA127">
            <v>0.15734375</v>
          </cell>
          <cell r="AB127">
            <v>6.8643713415976595E-2</v>
          </cell>
          <cell r="AC127">
            <v>4.6493342185713098E-2</v>
          </cell>
          <cell r="AD127">
            <v>0</v>
          </cell>
          <cell r="AE127">
            <v>0.43780277345857599</v>
          </cell>
          <cell r="AF127">
            <v>912</v>
          </cell>
          <cell r="AG127">
            <v>2.8493573530701699</v>
          </cell>
        </row>
        <row r="128">
          <cell r="B128" t="str">
            <v>BPC0010203</v>
          </cell>
          <cell r="C128" t="str">
            <v>4mm直角接头</v>
          </cell>
          <cell r="D128" t="str">
            <v>POM</v>
          </cell>
          <cell r="E128">
            <v>0</v>
          </cell>
          <cell r="F128">
            <v>1.5900000000000001E-3</v>
          </cell>
          <cell r="G128">
            <v>15.309699999999999</v>
          </cell>
          <cell r="H128">
            <v>0.98</v>
          </cell>
          <cell r="I128">
            <v>2.48392071428571E-2</v>
          </cell>
          <cell r="J128" t="str">
            <v>HTF120/TJ</v>
          </cell>
          <cell r="K128">
            <v>65</v>
          </cell>
          <cell r="L128">
            <v>55.384615384615401</v>
          </cell>
          <cell r="M128">
            <v>4</v>
          </cell>
          <cell r="N128">
            <v>27.15</v>
          </cell>
          <cell r="O128">
            <v>0.76</v>
          </cell>
          <cell r="P128">
            <v>22.5</v>
          </cell>
          <cell r="Q128">
            <v>8.6538461538461495E-2</v>
          </cell>
          <cell r="R128">
            <v>0</v>
          </cell>
          <cell r="S128">
            <v>4.77055555555556E-3</v>
          </cell>
          <cell r="T128">
            <v>1.1111111111111099E-2</v>
          </cell>
          <cell r="U128">
            <v>0</v>
          </cell>
          <cell r="V128">
            <v>0.186978468791583</v>
          </cell>
          <cell r="W128">
            <v>0.35</v>
          </cell>
          <cell r="X128">
            <v>-0.163021531208417</v>
          </cell>
          <cell r="Y128">
            <v>5.9424548628089401E-2</v>
          </cell>
          <cell r="Z128">
            <v>0.46282581143031198</v>
          </cell>
          <cell r="AA128">
            <v>3.96807692307692E-2</v>
          </cell>
          <cell r="AB128">
            <v>0.21222106206784599</v>
          </cell>
          <cell r="AC128">
            <v>2.55139299534703E-2</v>
          </cell>
          <cell r="AD128">
            <v>0</v>
          </cell>
          <cell r="AE128">
            <v>0.86715471945304901</v>
          </cell>
          <cell r="AF128">
            <v>71365</v>
          </cell>
          <cell r="AG128">
            <v>0.242469323534798</v>
          </cell>
        </row>
        <row r="129">
          <cell r="B129" t="str">
            <v>BPC0010216</v>
          </cell>
          <cell r="C129" t="str">
            <v>翘板速降阀外壳</v>
          </cell>
          <cell r="D129" t="str">
            <v>POM</v>
          </cell>
          <cell r="E129">
            <v>0</v>
          </cell>
          <cell r="F129">
            <v>3.7000000000000002E-3</v>
          </cell>
          <cell r="G129">
            <v>15.309699999999999</v>
          </cell>
          <cell r="H129">
            <v>0.98</v>
          </cell>
          <cell r="I129">
            <v>5.7801928571428601E-2</v>
          </cell>
          <cell r="J129" t="str">
            <v>HTF120/TJ</v>
          </cell>
          <cell r="K129">
            <v>65</v>
          </cell>
          <cell r="L129">
            <v>55.384615384615401</v>
          </cell>
          <cell r="M129">
            <v>4</v>
          </cell>
          <cell r="N129">
            <v>27.15</v>
          </cell>
          <cell r="O129">
            <v>0.76</v>
          </cell>
          <cell r="P129">
            <v>22.5</v>
          </cell>
          <cell r="Q129">
            <v>8.6538461538461495E-2</v>
          </cell>
          <cell r="R129">
            <v>0</v>
          </cell>
          <cell r="S129">
            <v>4.77055555555556E-3</v>
          </cell>
          <cell r="T129">
            <v>1.1111111111111099E-2</v>
          </cell>
          <cell r="U129">
            <v>0</v>
          </cell>
          <cell r="V129">
            <v>0.224313796123944</v>
          </cell>
          <cell r="W129">
            <v>0.4</v>
          </cell>
          <cell r="X129">
            <v>-0.17568620387605599</v>
          </cell>
          <cell r="Y129">
            <v>4.95337839361948E-2</v>
          </cell>
          <cell r="Z129">
            <v>0.38579197104151802</v>
          </cell>
          <cell r="AA129">
            <v>3.96807692307692E-2</v>
          </cell>
          <cell r="AB129">
            <v>0.176898478454904</v>
          </cell>
          <cell r="AC129">
            <v>2.1267330133005299E-2</v>
          </cell>
          <cell r="AD129">
            <v>0</v>
          </cell>
          <cell r="AE129">
            <v>0.74231665831427396</v>
          </cell>
          <cell r="AF129">
            <v>37700</v>
          </cell>
          <cell r="AG129">
            <v>0.291913405677656</v>
          </cell>
        </row>
        <row r="130">
          <cell r="B130" t="str">
            <v>BPC0010218</v>
          </cell>
          <cell r="C130" t="str">
            <v>翘板速降阀固定座</v>
          </cell>
          <cell r="D130" t="str">
            <v>POM</v>
          </cell>
          <cell r="E130">
            <v>0</v>
          </cell>
          <cell r="F130">
            <v>2.32E-3</v>
          </cell>
          <cell r="G130">
            <v>15.309699999999999</v>
          </cell>
          <cell r="H130">
            <v>0.98</v>
          </cell>
          <cell r="I130">
            <v>3.6243371428571397E-2</v>
          </cell>
          <cell r="J130" t="str">
            <v>HTF120/TJ</v>
          </cell>
          <cell r="K130">
            <v>65</v>
          </cell>
          <cell r="L130">
            <v>55.384615384615401</v>
          </cell>
          <cell r="M130">
            <v>8</v>
          </cell>
          <cell r="N130">
            <v>27.15</v>
          </cell>
          <cell r="O130">
            <v>0.76</v>
          </cell>
          <cell r="P130">
            <v>22.5</v>
          </cell>
          <cell r="Q130">
            <v>4.3269230769230803E-2</v>
          </cell>
          <cell r="R130">
            <v>0</v>
          </cell>
          <cell r="S130">
            <v>4.77055555555556E-3</v>
          </cell>
          <cell r="T130">
            <v>1.1111111111111099E-2</v>
          </cell>
          <cell r="U130">
            <v>0</v>
          </cell>
          <cell r="V130">
            <v>0.128414131322419</v>
          </cell>
          <cell r="W130">
            <v>0.17</v>
          </cell>
          <cell r="X130">
            <v>-4.1585868677580899E-2</v>
          </cell>
          <cell r="Y130">
            <v>8.6525610512550102E-2</v>
          </cell>
          <cell r="Z130">
            <v>0.336950694784451</v>
          </cell>
          <cell r="AA130">
            <v>1.98403846153846E-2</v>
          </cell>
          <cell r="AB130">
            <v>0.15450312524849599</v>
          </cell>
          <cell r="AC130">
            <v>3.7149770873563498E-2</v>
          </cell>
          <cell r="AD130">
            <v>0</v>
          </cell>
          <cell r="AE130">
            <v>0.71776181440987596</v>
          </cell>
          <cell r="AF130">
            <v>34230</v>
          </cell>
          <cell r="AG130">
            <v>0.16491114688644701</v>
          </cell>
        </row>
        <row r="131">
          <cell r="B131" t="str">
            <v>SHT0014411</v>
          </cell>
          <cell r="C131" t="str">
            <v>上气袋腰托按钮帽</v>
          </cell>
          <cell r="D131" t="str">
            <v>ABS+PC</v>
          </cell>
          <cell r="E131">
            <v>0</v>
          </cell>
          <cell r="F131">
            <v>3.3E-3</v>
          </cell>
          <cell r="G131">
            <v>18.584099999999999</v>
          </cell>
          <cell r="H131">
            <v>0.98</v>
          </cell>
          <cell r="I131">
            <v>6.2579112244897997E-2</v>
          </cell>
          <cell r="J131" t="str">
            <v>HTF120/TJ</v>
          </cell>
          <cell r="K131">
            <v>65</v>
          </cell>
          <cell r="L131">
            <v>55.384615384615401</v>
          </cell>
          <cell r="M131">
            <v>3</v>
          </cell>
          <cell r="N131">
            <v>27.15</v>
          </cell>
          <cell r="O131">
            <v>0.76</v>
          </cell>
          <cell r="P131">
            <v>22.5</v>
          </cell>
          <cell r="Q131">
            <v>0.115384615384615</v>
          </cell>
          <cell r="R131">
            <v>0</v>
          </cell>
          <cell r="S131">
            <v>4.77055555555556E-3</v>
          </cell>
          <cell r="T131">
            <v>1.1111111111111099E-2</v>
          </cell>
          <cell r="U131">
            <v>0.2</v>
          </cell>
          <cell r="V131">
            <v>0.47737888720778698</v>
          </cell>
          <cell r="W131">
            <v>0.39</v>
          </cell>
          <cell r="X131">
            <v>8.7378887207786901E-2</v>
          </cell>
          <cell r="Y131">
            <v>2.32752461595035E-2</v>
          </cell>
          <cell r="Z131">
            <v>0.24170447934868999</v>
          </cell>
          <cell r="AA131">
            <v>5.2907692307692301E-2</v>
          </cell>
          <cell r="AB131">
            <v>0.11082956059735299</v>
          </cell>
          <cell r="AC131">
            <v>9.9932269385828495E-3</v>
          </cell>
          <cell r="AD131">
            <v>0.41895443087106399</v>
          </cell>
          <cell r="AE131">
            <v>0.86891101822511196</v>
          </cell>
          <cell r="AF131">
            <v>22678</v>
          </cell>
          <cell r="AG131">
            <v>0.562188796572475</v>
          </cell>
        </row>
        <row r="132">
          <cell r="B132" t="str">
            <v>SHT0014412</v>
          </cell>
          <cell r="C132" t="str">
            <v>下气袋腰托按钮帽</v>
          </cell>
          <cell r="D132" t="str">
            <v>ABS+PC</v>
          </cell>
          <cell r="E132">
            <v>0</v>
          </cell>
          <cell r="F132">
            <v>3.3E-3</v>
          </cell>
          <cell r="G132">
            <v>18.584099999999999</v>
          </cell>
          <cell r="H132">
            <v>0.98</v>
          </cell>
          <cell r="I132">
            <v>6.2579112244897997E-2</v>
          </cell>
          <cell r="J132" t="str">
            <v>HTF120/TJ</v>
          </cell>
          <cell r="K132">
            <v>65</v>
          </cell>
          <cell r="L132">
            <v>55.384615384615401</v>
          </cell>
          <cell r="M132">
            <v>3</v>
          </cell>
          <cell r="N132">
            <v>27.15</v>
          </cell>
          <cell r="O132">
            <v>0.76</v>
          </cell>
          <cell r="P132">
            <v>22.5</v>
          </cell>
          <cell r="Q132">
            <v>0.115384615384615</v>
          </cell>
          <cell r="R132">
            <v>0</v>
          </cell>
          <cell r="S132">
            <v>4.77055555555556E-3</v>
          </cell>
          <cell r="T132">
            <v>1.1111111111111099E-2</v>
          </cell>
          <cell r="U132">
            <v>0.2</v>
          </cell>
          <cell r="V132">
            <v>0.47737888720778698</v>
          </cell>
          <cell r="W132">
            <v>0.39</v>
          </cell>
          <cell r="X132">
            <v>8.7378887207786901E-2</v>
          </cell>
          <cell r="Y132">
            <v>2.32752461595035E-2</v>
          </cell>
          <cell r="Z132">
            <v>0.24170447934868999</v>
          </cell>
          <cell r="AA132">
            <v>5.2907692307692301E-2</v>
          </cell>
          <cell r="AB132">
            <v>0.11082956059735299</v>
          </cell>
          <cell r="AC132">
            <v>9.9932269385828495E-3</v>
          </cell>
          <cell r="AD132">
            <v>0.41895443087106399</v>
          </cell>
          <cell r="AE132">
            <v>0.86891101822511196</v>
          </cell>
          <cell r="AF132">
            <v>23729</v>
          </cell>
          <cell r="AG132">
            <v>0.562188796572475</v>
          </cell>
        </row>
        <row r="133">
          <cell r="B133" t="str">
            <v>SHT0014413</v>
          </cell>
          <cell r="C133" t="str">
            <v>侧翼气袋腰托按钮帽</v>
          </cell>
          <cell r="D133" t="str">
            <v>ABS+PC</v>
          </cell>
          <cell r="E133">
            <v>0</v>
          </cell>
          <cell r="F133">
            <v>3.3E-3</v>
          </cell>
          <cell r="G133">
            <v>18.584099999999999</v>
          </cell>
          <cell r="H133">
            <v>0.98</v>
          </cell>
          <cell r="I133">
            <v>6.2579112244897997E-2</v>
          </cell>
          <cell r="J133" t="str">
            <v>HTF120/TJ</v>
          </cell>
          <cell r="K133">
            <v>65</v>
          </cell>
          <cell r="L133">
            <v>55.384615384615401</v>
          </cell>
          <cell r="M133">
            <v>3</v>
          </cell>
          <cell r="N133">
            <v>27.15</v>
          </cell>
          <cell r="O133">
            <v>0.76</v>
          </cell>
          <cell r="P133">
            <v>22.5</v>
          </cell>
          <cell r="Q133">
            <v>0.115384615384615</v>
          </cell>
          <cell r="R133">
            <v>0</v>
          </cell>
          <cell r="S133">
            <v>4.77055555555556E-3</v>
          </cell>
          <cell r="T133">
            <v>1.1111111111111099E-2</v>
          </cell>
          <cell r="U133">
            <v>0.2</v>
          </cell>
          <cell r="V133">
            <v>0.47737888720778698</v>
          </cell>
          <cell r="W133">
            <v>0.39</v>
          </cell>
          <cell r="X133">
            <v>8.7378887207786901E-2</v>
          </cell>
          <cell r="Y133">
            <v>2.32752461595035E-2</v>
          </cell>
          <cell r="Z133">
            <v>0.24170447934868999</v>
          </cell>
          <cell r="AA133">
            <v>5.2907692307692301E-2</v>
          </cell>
          <cell r="AB133">
            <v>0.11082956059735299</v>
          </cell>
          <cell r="AC133">
            <v>9.9932269385828495E-3</v>
          </cell>
          <cell r="AD133">
            <v>0.41895443087106399</v>
          </cell>
          <cell r="AE133">
            <v>0.86891101822511196</v>
          </cell>
          <cell r="AF133">
            <v>4480</v>
          </cell>
          <cell r="AG133">
            <v>0.562188796572475</v>
          </cell>
        </row>
        <row r="134">
          <cell r="B134" t="str">
            <v>SLT0010566</v>
          </cell>
          <cell r="C134" t="str">
            <v>安装底座</v>
          </cell>
          <cell r="D134" t="str">
            <v>PC</v>
          </cell>
          <cell r="E134">
            <v>0</v>
          </cell>
          <cell r="F134">
            <v>9.7000000000000003E-3</v>
          </cell>
          <cell r="G134">
            <v>21.55</v>
          </cell>
          <cell r="H134">
            <v>0.98</v>
          </cell>
          <cell r="I134">
            <v>0.21330102040816301</v>
          </cell>
          <cell r="J134" t="str">
            <v>MA2000/700</v>
          </cell>
          <cell r="K134">
            <v>60</v>
          </cell>
          <cell r="L134">
            <v>60</v>
          </cell>
          <cell r="M134">
            <v>4</v>
          </cell>
          <cell r="N134">
            <v>39.75</v>
          </cell>
          <cell r="O134">
            <v>0.76</v>
          </cell>
          <cell r="P134">
            <v>22.5</v>
          </cell>
          <cell r="Q134">
            <v>9.375E-2</v>
          </cell>
          <cell r="R134">
            <v>0</v>
          </cell>
          <cell r="S134">
            <v>4.77055555555556E-3</v>
          </cell>
          <cell r="T134">
            <v>1.1111111111111099E-2</v>
          </cell>
          <cell r="U134">
            <v>0</v>
          </cell>
          <cell r="V134">
            <v>0.43495029692489301</v>
          </cell>
          <cell r="W134">
            <v>0.98</v>
          </cell>
          <cell r="X134">
            <v>-0.54504970307510703</v>
          </cell>
          <cell r="Y134">
            <v>2.5545703014038301E-2</v>
          </cell>
          <cell r="Z134">
            <v>0.215541869180949</v>
          </cell>
          <cell r="AA134">
            <v>6.2937499999999993E-2</v>
          </cell>
          <cell r="AB134">
            <v>0.144700441510144</v>
          </cell>
          <cell r="AC134">
            <v>1.09680475890774E-2</v>
          </cell>
          <cell r="AD134">
            <v>0</v>
          </cell>
          <cell r="AE134">
            <v>0.50959679320555495</v>
          </cell>
          <cell r="AF134">
            <v>56099</v>
          </cell>
          <cell r="AG134">
            <v>0.57086444727891195</v>
          </cell>
        </row>
        <row r="135">
          <cell r="B135" t="str">
            <v>SLT0010604</v>
          </cell>
          <cell r="C135" t="str">
            <v>装饰盖</v>
          </cell>
          <cell r="D135" t="str">
            <v>ABS+PC</v>
          </cell>
          <cell r="E135">
            <v>0</v>
          </cell>
          <cell r="F135">
            <v>1.2800000000000001E-3</v>
          </cell>
          <cell r="G135">
            <v>18.584099999999999</v>
          </cell>
          <cell r="H135">
            <v>0.98</v>
          </cell>
          <cell r="I135">
            <v>2.4273110204081599E-2</v>
          </cell>
          <cell r="J135" t="str">
            <v>HTF120/TJ</v>
          </cell>
          <cell r="K135">
            <v>72</v>
          </cell>
          <cell r="L135">
            <v>50</v>
          </cell>
          <cell r="M135">
            <v>4</v>
          </cell>
          <cell r="N135">
            <v>27.15</v>
          </cell>
          <cell r="O135">
            <v>0.76</v>
          </cell>
          <cell r="P135">
            <v>22.5</v>
          </cell>
          <cell r="Q135">
            <v>7.8125E-2</v>
          </cell>
          <cell r="R135">
            <v>0</v>
          </cell>
          <cell r="S135">
            <v>4.77055555555556E-3</v>
          </cell>
          <cell r="T135">
            <v>1.1111111111111099E-2</v>
          </cell>
          <cell r="U135">
            <v>0</v>
          </cell>
          <cell r="V135">
            <v>0.172438135877412</v>
          </cell>
          <cell r="W135">
            <v>0.43</v>
          </cell>
          <cell r="X135">
            <v>-0.25756186412258802</v>
          </cell>
          <cell r="Y135">
            <v>6.4435346940946298E-2</v>
          </cell>
          <cell r="Z135">
            <v>0.45306103317852903</v>
          </cell>
          <cell r="AA135">
            <v>3.5822916666666697E-2</v>
          </cell>
          <cell r="AB135">
            <v>0.207743585746795</v>
          </cell>
          <cell r="AC135">
            <v>2.76653162090954E-2</v>
          </cell>
          <cell r="AD135">
            <v>0</v>
          </cell>
          <cell r="AE135">
            <v>0.85923583503977596</v>
          </cell>
          <cell r="AF135">
            <v>55730</v>
          </cell>
          <cell r="AG135">
            <v>0.22321320697278901</v>
          </cell>
        </row>
        <row r="136">
          <cell r="B136" t="str">
            <v>SLT0011543</v>
          </cell>
          <cell r="C136" t="str">
            <v>按压帽E</v>
          </cell>
          <cell r="D136" t="str">
            <v>ABS+PC</v>
          </cell>
          <cell r="E136">
            <v>0</v>
          </cell>
          <cell r="F136">
            <v>2.2000000000000001E-3</v>
          </cell>
          <cell r="G136">
            <v>18.584099999999999</v>
          </cell>
          <cell r="H136">
            <v>0.98</v>
          </cell>
          <cell r="I136">
            <v>4.1719408163265297E-2</v>
          </cell>
          <cell r="J136" t="str">
            <v>HTF120/TJ</v>
          </cell>
          <cell r="K136">
            <v>72</v>
          </cell>
          <cell r="L136">
            <v>50</v>
          </cell>
          <cell r="M136">
            <v>3</v>
          </cell>
          <cell r="N136">
            <v>27.15</v>
          </cell>
          <cell r="O136">
            <v>0.76</v>
          </cell>
          <cell r="P136">
            <v>22.5</v>
          </cell>
          <cell r="Q136">
            <v>0.104166666666667</v>
          </cell>
          <cell r="R136">
            <v>0</v>
          </cell>
          <cell r="S136">
            <v>4.77055555555556E-3</v>
          </cell>
          <cell r="T136">
            <v>1.1111111111111099E-2</v>
          </cell>
          <cell r="U136">
            <v>0.2</v>
          </cell>
          <cell r="V136">
            <v>0.43521989087880097</v>
          </cell>
          <cell r="W136">
            <v>0.61</v>
          </cell>
          <cell r="X136">
            <v>-0.17478010912119901</v>
          </cell>
          <cell r="Y136">
            <v>2.5529878904834599E-2</v>
          </cell>
          <cell r="Z136">
            <v>0.239342614732825</v>
          </cell>
          <cell r="AA136">
            <v>4.7763888888888897E-2</v>
          </cell>
          <cell r="AB136">
            <v>0.10974656694215799</v>
          </cell>
          <cell r="AC136">
            <v>1.0961253507790701E-2</v>
          </cell>
          <cell r="AD136">
            <v>0.459537820287023</v>
          </cell>
          <cell r="AE136">
            <v>0.90414177054494205</v>
          </cell>
          <cell r="AF136">
            <v>0</v>
          </cell>
          <cell r="AG136">
            <v>0.50635661224489903</v>
          </cell>
        </row>
        <row r="137">
          <cell r="B137" t="str">
            <v>SLT0011544</v>
          </cell>
          <cell r="C137" t="str">
            <v>按压帽F</v>
          </cell>
          <cell r="D137" t="str">
            <v>ABS+PC</v>
          </cell>
          <cell r="E137">
            <v>0</v>
          </cell>
          <cell r="F137">
            <v>2.2000000000000001E-3</v>
          </cell>
          <cell r="G137">
            <v>18.584099999999999</v>
          </cell>
          <cell r="H137">
            <v>0.98</v>
          </cell>
          <cell r="I137">
            <v>4.1719408163265297E-2</v>
          </cell>
          <cell r="J137" t="str">
            <v>HTF120/TJ</v>
          </cell>
          <cell r="K137">
            <v>72</v>
          </cell>
          <cell r="L137">
            <v>50</v>
          </cell>
          <cell r="M137">
            <v>3</v>
          </cell>
          <cell r="N137">
            <v>27.15</v>
          </cell>
          <cell r="O137">
            <v>0.76</v>
          </cell>
          <cell r="P137">
            <v>22.5</v>
          </cell>
          <cell r="Q137">
            <v>0.104166666666667</v>
          </cell>
          <cell r="R137">
            <v>0</v>
          </cell>
          <cell r="S137">
            <v>4.77055555555556E-3</v>
          </cell>
          <cell r="T137">
            <v>1.1111111111111099E-2</v>
          </cell>
          <cell r="U137">
            <v>0.2</v>
          </cell>
          <cell r="V137">
            <v>0.43521989087880097</v>
          </cell>
          <cell r="W137">
            <v>0.61</v>
          </cell>
          <cell r="X137">
            <v>-0.17478010912119901</v>
          </cell>
          <cell r="Y137">
            <v>2.5529878904834599E-2</v>
          </cell>
          <cell r="Z137">
            <v>0.239342614732825</v>
          </cell>
          <cell r="AA137">
            <v>4.7763888888888897E-2</v>
          </cell>
          <cell r="AB137">
            <v>0.10974656694215799</v>
          </cell>
          <cell r="AC137">
            <v>1.0961253507790701E-2</v>
          </cell>
          <cell r="AD137">
            <v>0.459537820287023</v>
          </cell>
          <cell r="AE137">
            <v>0.90414177054494205</v>
          </cell>
          <cell r="AG137">
            <v>0.50635661224489903</v>
          </cell>
        </row>
        <row r="138">
          <cell r="B138" t="str">
            <v>SLT0011545</v>
          </cell>
          <cell r="C138" t="str">
            <v>按压帽H</v>
          </cell>
          <cell r="D138" t="str">
            <v>ABS+PC</v>
          </cell>
          <cell r="E138">
            <v>0</v>
          </cell>
          <cell r="F138">
            <v>2.2000000000000001E-3</v>
          </cell>
          <cell r="G138">
            <v>18.584099999999999</v>
          </cell>
          <cell r="H138">
            <v>0.98</v>
          </cell>
          <cell r="I138">
            <v>4.1719408163265297E-2</v>
          </cell>
          <cell r="J138" t="str">
            <v>HTF120/TJ</v>
          </cell>
          <cell r="K138">
            <v>72</v>
          </cell>
          <cell r="L138">
            <v>50</v>
          </cell>
          <cell r="M138">
            <v>3</v>
          </cell>
          <cell r="N138">
            <v>27.15</v>
          </cell>
          <cell r="O138">
            <v>0.76</v>
          </cell>
          <cell r="P138">
            <v>22.5</v>
          </cell>
          <cell r="Q138">
            <v>0.104166666666667</v>
          </cell>
          <cell r="R138">
            <v>0</v>
          </cell>
          <cell r="S138">
            <v>4.77055555555556E-3</v>
          </cell>
          <cell r="T138">
            <v>1.1111111111111099E-2</v>
          </cell>
          <cell r="U138">
            <v>0.2</v>
          </cell>
          <cell r="V138">
            <v>0.43521989087880097</v>
          </cell>
          <cell r="W138">
            <v>0.61</v>
          </cell>
          <cell r="X138">
            <v>-0.17478010912119901</v>
          </cell>
          <cell r="Y138">
            <v>2.5529878904834599E-2</v>
          </cell>
          <cell r="Z138">
            <v>0.239342614732825</v>
          </cell>
          <cell r="AA138">
            <v>4.7763888888888897E-2</v>
          </cell>
          <cell r="AB138">
            <v>0.10974656694215799</v>
          </cell>
          <cell r="AC138">
            <v>1.0961253507790701E-2</v>
          </cell>
          <cell r="AD138">
            <v>0.459537820287023</v>
          </cell>
          <cell r="AE138">
            <v>0.90414177054494205</v>
          </cell>
          <cell r="AG138">
            <v>0.50635661224489903</v>
          </cell>
        </row>
        <row r="139">
          <cell r="B139" t="str">
            <v>BPC0010204</v>
          </cell>
          <cell r="C139" t="str">
            <v>6mm直角接头</v>
          </cell>
          <cell r="D139" t="str">
            <v>POM</v>
          </cell>
          <cell r="E139">
            <v>0</v>
          </cell>
          <cell r="F139">
            <v>1.7600000000000001E-3</v>
          </cell>
          <cell r="G139">
            <v>15.309699999999999</v>
          </cell>
          <cell r="H139">
            <v>0.98</v>
          </cell>
          <cell r="I139">
            <v>2.7494971428571401E-2</v>
          </cell>
          <cell r="J139" t="str">
            <v>HTF120/TJ</v>
          </cell>
          <cell r="K139">
            <v>65</v>
          </cell>
          <cell r="L139">
            <v>55.384615384615401</v>
          </cell>
          <cell r="M139">
            <v>4</v>
          </cell>
          <cell r="N139">
            <v>27.15</v>
          </cell>
          <cell r="O139">
            <v>0.76</v>
          </cell>
          <cell r="P139">
            <v>22.5</v>
          </cell>
          <cell r="Q139">
            <v>8.6538461538461495E-2</v>
          </cell>
          <cell r="R139">
            <v>0</v>
          </cell>
          <cell r="S139">
            <v>4.77055555555556E-3</v>
          </cell>
          <cell r="T139">
            <v>1.1111111111111099E-2</v>
          </cell>
          <cell r="U139">
            <v>0</v>
          </cell>
          <cell r="V139">
            <v>0.18998652833968699</v>
          </cell>
          <cell r="W139">
            <v>0.35</v>
          </cell>
          <cell r="X139">
            <v>-0.16001347166031199</v>
          </cell>
          <cell r="Y139">
            <v>5.84836788598238E-2</v>
          </cell>
          <cell r="Z139">
            <v>0.45549788342747399</v>
          </cell>
          <cell r="AA139">
            <v>3.96807692307692E-2</v>
          </cell>
          <cell r="AB139">
            <v>0.20886096281427799</v>
          </cell>
          <cell r="AC139">
            <v>2.5109967518465399E-2</v>
          </cell>
          <cell r="AD139">
            <v>0</v>
          </cell>
          <cell r="AE139">
            <v>0.85527936286402595</v>
          </cell>
          <cell r="AF139">
            <v>229279</v>
          </cell>
          <cell r="AG139">
            <v>0.24645296996336999</v>
          </cell>
        </row>
        <row r="140">
          <cell r="B140" t="str">
            <v>SLT0010567</v>
          </cell>
          <cell r="C140" t="str">
            <v>按压帽A</v>
          </cell>
          <cell r="D140" t="str">
            <v>ABS+PC</v>
          </cell>
          <cell r="E140">
            <v>0</v>
          </cell>
          <cell r="F140">
            <v>2.2000000000000001E-3</v>
          </cell>
          <cell r="G140">
            <v>18.584099999999999</v>
          </cell>
          <cell r="H140">
            <v>0.98</v>
          </cell>
          <cell r="I140">
            <v>4.1719408163265297E-2</v>
          </cell>
          <cell r="J140" t="str">
            <v>HTF120/TJ</v>
          </cell>
          <cell r="K140">
            <v>72</v>
          </cell>
          <cell r="L140">
            <v>50</v>
          </cell>
          <cell r="M140">
            <v>3</v>
          </cell>
          <cell r="N140">
            <v>27.15</v>
          </cell>
          <cell r="O140">
            <v>0.76</v>
          </cell>
          <cell r="P140">
            <v>22.5</v>
          </cell>
          <cell r="Q140">
            <v>0.104166666666667</v>
          </cell>
          <cell r="R140">
            <v>0</v>
          </cell>
          <cell r="S140">
            <v>4.77055555555556E-3</v>
          </cell>
          <cell r="T140">
            <v>1.1111111111111099E-2</v>
          </cell>
          <cell r="U140">
            <v>0.2</v>
          </cell>
          <cell r="V140">
            <v>0.43521989087880097</v>
          </cell>
          <cell r="W140">
            <v>0.61</v>
          </cell>
          <cell r="X140">
            <v>-0.17478010912119901</v>
          </cell>
          <cell r="Y140">
            <v>2.5529878904834599E-2</v>
          </cell>
          <cell r="Z140">
            <v>0.239342614732825</v>
          </cell>
          <cell r="AA140">
            <v>4.7763888888888897E-2</v>
          </cell>
          <cell r="AB140">
            <v>0.10974656694215799</v>
          </cell>
          <cell r="AC140">
            <v>1.0961253507790701E-2</v>
          </cell>
          <cell r="AD140">
            <v>0.459537820287023</v>
          </cell>
          <cell r="AE140">
            <v>0.90414177054494205</v>
          </cell>
          <cell r="AF140">
            <v>0</v>
          </cell>
          <cell r="AG140">
            <v>0.50635661224489903</v>
          </cell>
        </row>
        <row r="141">
          <cell r="B141" t="str">
            <v>SLT0011540</v>
          </cell>
          <cell r="C141" t="str">
            <v>按压帽B</v>
          </cell>
          <cell r="D141" t="str">
            <v>ABS+PC</v>
          </cell>
          <cell r="E141">
            <v>0</v>
          </cell>
          <cell r="F141">
            <v>2.2000000000000001E-3</v>
          </cell>
          <cell r="G141">
            <v>18.584099999999999</v>
          </cell>
          <cell r="H141">
            <v>0.98</v>
          </cell>
          <cell r="I141">
            <v>4.1719408163265297E-2</v>
          </cell>
          <cell r="J141" t="str">
            <v>HTF120/TJ</v>
          </cell>
          <cell r="K141">
            <v>72</v>
          </cell>
          <cell r="L141">
            <v>50</v>
          </cell>
          <cell r="M141">
            <v>3</v>
          </cell>
          <cell r="N141">
            <v>27.15</v>
          </cell>
          <cell r="O141">
            <v>0.76</v>
          </cell>
          <cell r="P141">
            <v>22.5</v>
          </cell>
          <cell r="Q141">
            <v>0.104166666666667</v>
          </cell>
          <cell r="R141">
            <v>0</v>
          </cell>
          <cell r="S141">
            <v>4.77055555555556E-3</v>
          </cell>
          <cell r="T141">
            <v>1.1111111111111099E-2</v>
          </cell>
          <cell r="U141">
            <v>0.2</v>
          </cell>
          <cell r="V141">
            <v>0.43521989087880097</v>
          </cell>
          <cell r="W141">
            <v>0.61</v>
          </cell>
          <cell r="X141">
            <v>-0.17478010912119901</v>
          </cell>
          <cell r="Y141">
            <v>2.5529878904834599E-2</v>
          </cell>
          <cell r="Z141">
            <v>0.239342614732825</v>
          </cell>
          <cell r="AA141">
            <v>4.7763888888888897E-2</v>
          </cell>
          <cell r="AB141">
            <v>0.10974656694215799</v>
          </cell>
          <cell r="AC141">
            <v>1.0961253507790701E-2</v>
          </cell>
          <cell r="AD141">
            <v>0.459537820287023</v>
          </cell>
          <cell r="AE141">
            <v>0.90414177054494205</v>
          </cell>
          <cell r="AG141">
            <v>0.50635661224489903</v>
          </cell>
        </row>
        <row r="142">
          <cell r="B142" t="str">
            <v>SLT0011541</v>
          </cell>
          <cell r="C142" t="str">
            <v>按压帽C</v>
          </cell>
          <cell r="D142" t="str">
            <v>ABS+PC</v>
          </cell>
          <cell r="E142">
            <v>0</v>
          </cell>
          <cell r="F142">
            <v>2.2000000000000001E-3</v>
          </cell>
          <cell r="G142">
            <v>18.584099999999999</v>
          </cell>
          <cell r="H142">
            <v>0.98</v>
          </cell>
          <cell r="I142">
            <v>4.1719408163265297E-2</v>
          </cell>
          <cell r="J142" t="str">
            <v>HTF120/TJ</v>
          </cell>
          <cell r="K142">
            <v>72</v>
          </cell>
          <cell r="L142">
            <v>50</v>
          </cell>
          <cell r="M142">
            <v>3</v>
          </cell>
          <cell r="N142">
            <v>27.15</v>
          </cell>
          <cell r="O142">
            <v>0.76</v>
          </cell>
          <cell r="P142">
            <v>22.5</v>
          </cell>
          <cell r="Q142">
            <v>0.104166666666667</v>
          </cell>
          <cell r="R142">
            <v>0</v>
          </cell>
          <cell r="S142">
            <v>4.77055555555556E-3</v>
          </cell>
          <cell r="T142">
            <v>1.1111111111111099E-2</v>
          </cell>
          <cell r="U142">
            <v>0.2</v>
          </cell>
          <cell r="V142">
            <v>0.43521989087880097</v>
          </cell>
          <cell r="W142">
            <v>0.61</v>
          </cell>
          <cell r="X142">
            <v>-0.17478010912119901</v>
          </cell>
          <cell r="Y142">
            <v>2.5529878904834599E-2</v>
          </cell>
          <cell r="Z142">
            <v>0.239342614732825</v>
          </cell>
          <cell r="AA142">
            <v>4.7763888888888897E-2</v>
          </cell>
          <cell r="AB142">
            <v>0.10974656694215799</v>
          </cell>
          <cell r="AC142">
            <v>1.0961253507790701E-2</v>
          </cell>
          <cell r="AD142">
            <v>0.459537820287023</v>
          </cell>
          <cell r="AE142">
            <v>0.90414177054494205</v>
          </cell>
          <cell r="AG142">
            <v>0.50635661224489903</v>
          </cell>
        </row>
        <row r="143">
          <cell r="B143" t="str">
            <v>SLT0011542</v>
          </cell>
          <cell r="C143" t="str">
            <v>按压帽D</v>
          </cell>
          <cell r="D143" t="str">
            <v>ABS+PC</v>
          </cell>
          <cell r="E143">
            <v>0</v>
          </cell>
          <cell r="F143">
            <v>2.2000000000000001E-3</v>
          </cell>
          <cell r="G143">
            <v>18.584099999999999</v>
          </cell>
          <cell r="H143">
            <v>0.98</v>
          </cell>
          <cell r="I143">
            <v>4.1719408163265297E-2</v>
          </cell>
          <cell r="J143" t="str">
            <v>HTF120/TJ</v>
          </cell>
          <cell r="K143">
            <v>72</v>
          </cell>
          <cell r="L143">
            <v>50</v>
          </cell>
          <cell r="M143">
            <v>3</v>
          </cell>
          <cell r="N143">
            <v>27.15</v>
          </cell>
          <cell r="O143">
            <v>0.76</v>
          </cell>
          <cell r="P143">
            <v>22.5</v>
          </cell>
          <cell r="Q143">
            <v>0.104166666666667</v>
          </cell>
          <cell r="R143">
            <v>0</v>
          </cell>
          <cell r="S143">
            <v>4.77055555555556E-3</v>
          </cell>
          <cell r="T143">
            <v>1.1111111111111099E-2</v>
          </cell>
          <cell r="U143">
            <v>0.2</v>
          </cell>
          <cell r="V143">
            <v>0.43521989087880097</v>
          </cell>
          <cell r="W143">
            <v>0.61</v>
          </cell>
          <cell r="X143">
            <v>-0.17478010912119901</v>
          </cell>
          <cell r="Y143">
            <v>2.5529878904834599E-2</v>
          </cell>
          <cell r="Z143">
            <v>0.239342614732825</v>
          </cell>
          <cell r="AA143">
            <v>4.7763888888888897E-2</v>
          </cell>
          <cell r="AB143">
            <v>0.10974656694215799</v>
          </cell>
          <cell r="AC143">
            <v>1.0961253507790701E-2</v>
          </cell>
          <cell r="AD143">
            <v>0.459537820287023</v>
          </cell>
          <cell r="AE143">
            <v>0.90414177054494205</v>
          </cell>
          <cell r="AG143">
            <v>0.50635661224489903</v>
          </cell>
        </row>
        <row r="144">
          <cell r="B144" t="str">
            <v>SHT0016360</v>
          </cell>
          <cell r="C144" t="str">
            <v>按压帽K / 黑色丝印白色</v>
          </cell>
          <cell r="D144" t="str">
            <v>ABS+PC</v>
          </cell>
          <cell r="E144">
            <v>0</v>
          </cell>
          <cell r="F144">
            <v>2.2000000000000001E-3</v>
          </cell>
          <cell r="G144">
            <v>18.584099999999999</v>
          </cell>
          <cell r="H144">
            <v>0.98</v>
          </cell>
          <cell r="I144">
            <v>4.1719408163265297E-2</v>
          </cell>
          <cell r="J144" t="str">
            <v>HTF120/TJ</v>
          </cell>
          <cell r="K144">
            <v>72</v>
          </cell>
          <cell r="L144">
            <v>50</v>
          </cell>
          <cell r="M144">
            <v>3</v>
          </cell>
          <cell r="N144">
            <v>27.15</v>
          </cell>
          <cell r="O144">
            <v>0.76</v>
          </cell>
          <cell r="P144">
            <v>22.5</v>
          </cell>
          <cell r="Q144">
            <v>0.104166666666667</v>
          </cell>
          <cell r="R144">
            <v>0</v>
          </cell>
          <cell r="S144">
            <v>4.77055555555556E-3</v>
          </cell>
          <cell r="T144">
            <v>1.1111111111111099E-2</v>
          </cell>
          <cell r="U144">
            <v>0.2</v>
          </cell>
          <cell r="V144">
            <v>0.43521989087880097</v>
          </cell>
          <cell r="W144">
            <v>0.6</v>
          </cell>
          <cell r="X144">
            <v>-0.164780109121199</v>
          </cell>
          <cell r="Y144">
            <v>2.5529878904834599E-2</v>
          </cell>
          <cell r="Z144">
            <v>0.239342614732825</v>
          </cell>
          <cell r="AA144">
            <v>4.7763888888888897E-2</v>
          </cell>
          <cell r="AB144">
            <v>0.10974656694215799</v>
          </cell>
          <cell r="AC144">
            <v>1.0961253507790701E-2</v>
          </cell>
          <cell r="AD144">
            <v>0.459537820287023</v>
          </cell>
          <cell r="AE144">
            <v>0.90414177054494205</v>
          </cell>
          <cell r="AF144">
            <v>64225</v>
          </cell>
          <cell r="AG144">
            <v>0.50635661224489903</v>
          </cell>
        </row>
        <row r="145">
          <cell r="B145" t="str">
            <v>SHT0016361</v>
          </cell>
          <cell r="C145" t="str">
            <v>按压帽L / 黑色丝印白色</v>
          </cell>
          <cell r="D145" t="str">
            <v>ABS+PC</v>
          </cell>
          <cell r="E145">
            <v>0</v>
          </cell>
          <cell r="F145">
            <v>2.2000000000000001E-3</v>
          </cell>
          <cell r="G145">
            <v>18.584099999999999</v>
          </cell>
          <cell r="H145">
            <v>0.98</v>
          </cell>
          <cell r="I145">
            <v>4.1719408163265297E-2</v>
          </cell>
          <cell r="J145" t="str">
            <v>HTF120/TJ</v>
          </cell>
          <cell r="K145">
            <v>72</v>
          </cell>
          <cell r="L145">
            <v>50</v>
          </cell>
          <cell r="M145">
            <v>3</v>
          </cell>
          <cell r="N145">
            <v>27.15</v>
          </cell>
          <cell r="O145">
            <v>0.76</v>
          </cell>
          <cell r="P145">
            <v>22.5</v>
          </cell>
          <cell r="Q145">
            <v>0.104166666666667</v>
          </cell>
          <cell r="R145">
            <v>0</v>
          </cell>
          <cell r="S145">
            <v>4.77055555555556E-3</v>
          </cell>
          <cell r="T145">
            <v>1.1111111111111099E-2</v>
          </cell>
          <cell r="U145">
            <v>0.2</v>
          </cell>
          <cell r="V145">
            <v>0.43521989087880097</v>
          </cell>
          <cell r="W145">
            <v>0.6</v>
          </cell>
          <cell r="X145">
            <v>-0.164780109121199</v>
          </cell>
          <cell r="Y145">
            <v>2.5529878904834599E-2</v>
          </cell>
          <cell r="Z145">
            <v>0.239342614732825</v>
          </cell>
          <cell r="AA145">
            <v>4.7763888888888897E-2</v>
          </cell>
          <cell r="AB145">
            <v>0.10974656694215799</v>
          </cell>
          <cell r="AC145">
            <v>1.0961253507790701E-2</v>
          </cell>
          <cell r="AD145">
            <v>0.459537820287023</v>
          </cell>
          <cell r="AE145">
            <v>0.90414177054494205</v>
          </cell>
          <cell r="AF145">
            <v>64580</v>
          </cell>
          <cell r="AG145">
            <v>0.50635661224489903</v>
          </cell>
        </row>
        <row r="146">
          <cell r="B146" t="str">
            <v>SHT0016263</v>
          </cell>
          <cell r="C146" t="str">
            <v>3.1c调高手柄 /</v>
          </cell>
          <cell r="D146" t="str">
            <v>PA6+GF30</v>
          </cell>
          <cell r="E146">
            <v>4.4241000000000003E-2</v>
          </cell>
          <cell r="F146">
            <v>4.5568230000000001E-2</v>
          </cell>
          <cell r="G146">
            <v>15.66372</v>
          </cell>
          <cell r="H146">
            <v>0.99</v>
          </cell>
          <cell r="I146">
            <v>0.72097777334909097</v>
          </cell>
          <cell r="J146" t="str">
            <v>MA1600</v>
          </cell>
          <cell r="K146">
            <v>65</v>
          </cell>
          <cell r="L146">
            <v>55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0.17307692307692299</v>
          </cell>
          <cell r="R146">
            <v>0</v>
          </cell>
          <cell r="S146">
            <v>0.01</v>
          </cell>
          <cell r="U146">
            <v>0.3</v>
          </cell>
          <cell r="V146">
            <v>1.4713783426128499</v>
          </cell>
          <cell r="W146">
            <v>2.15</v>
          </cell>
          <cell r="X146">
            <v>-0.67862165738714997</v>
          </cell>
          <cell r="Y146">
            <v>0</v>
          </cell>
          <cell r="Z146">
            <v>0.11762910875089801</v>
          </cell>
          <cell r="AA146">
            <v>0.14176923076923101</v>
          </cell>
          <cell r="AB146">
            <v>9.6351309967958002E-2</v>
          </cell>
          <cell r="AC146">
            <v>6.7963485056074403E-3</v>
          </cell>
          <cell r="AD146">
            <v>0.20389045516822299</v>
          </cell>
          <cell r="AE146">
            <v>0.50999837875227205</v>
          </cell>
          <cell r="AF146">
            <v>37518</v>
          </cell>
          <cell r="AG146">
            <v>1.8637358907928701</v>
          </cell>
        </row>
        <row r="147">
          <cell r="B147" t="str">
            <v>SLT0012024</v>
          </cell>
          <cell r="C147" t="str">
            <v>欧马可腰托开关面板 / PC+ABS(345K)</v>
          </cell>
          <cell r="D147" t="str">
            <v>PC+ASA</v>
          </cell>
          <cell r="F147">
            <v>3.9800000000000002E-2</v>
          </cell>
          <cell r="G147">
            <v>19.46</v>
          </cell>
          <cell r="I147">
            <v>0.77450799999999997</v>
          </cell>
          <cell r="J147" t="str">
            <v>MA2000/7700</v>
          </cell>
          <cell r="K147">
            <v>72</v>
          </cell>
          <cell r="L147">
            <v>50</v>
          </cell>
          <cell r="M147">
            <v>4</v>
          </cell>
          <cell r="N147">
            <v>39.75</v>
          </cell>
          <cell r="O147">
            <v>0.76</v>
          </cell>
          <cell r="P147">
            <v>22.5</v>
          </cell>
          <cell r="Q147">
            <v>7.8125E-2</v>
          </cell>
          <cell r="S147">
            <v>0.02</v>
          </cell>
          <cell r="T147">
            <v>0.02</v>
          </cell>
          <cell r="V147">
            <v>1.0446398175</v>
          </cell>
          <cell r="W147">
            <v>1.35</v>
          </cell>
          <cell r="X147">
            <v>-0.30536018250000002</v>
          </cell>
          <cell r="Y147">
            <v>1.9145354853372699E-2</v>
          </cell>
          <cell r="Z147">
            <v>7.4786542395987102E-2</v>
          </cell>
          <cell r="AA147">
            <v>5.2447916666666698E-2</v>
          </cell>
          <cell r="AB147">
            <v>5.02066987951727E-2</v>
          </cell>
          <cell r="AC147">
            <v>1.9145354853372699E-2</v>
          </cell>
          <cell r="AD147">
            <v>0</v>
          </cell>
          <cell r="AE147">
            <v>0.25858847516120098</v>
          </cell>
          <cell r="AF147">
            <v>21517</v>
          </cell>
          <cell r="AG147">
            <v>1.3976213749999999</v>
          </cell>
        </row>
        <row r="148">
          <cell r="B148" t="str">
            <v>BPC0010321</v>
          </cell>
          <cell r="C148" t="str">
            <v>导向杆新</v>
          </cell>
          <cell r="D148" t="str">
            <v>POM</v>
          </cell>
          <cell r="E148">
            <v>2.1000000000000001E-2</v>
          </cell>
          <cell r="F148">
            <v>2.247E-2</v>
          </cell>
          <cell r="G148">
            <v>17.3</v>
          </cell>
          <cell r="H148">
            <v>0.95</v>
          </cell>
          <cell r="I148">
            <v>0.40919052631579</v>
          </cell>
          <cell r="J148" t="str">
            <v>MA1600IIS/570</v>
          </cell>
          <cell r="K148">
            <v>48</v>
          </cell>
          <cell r="L148">
            <v>75</v>
          </cell>
          <cell r="M148">
            <v>2</v>
          </cell>
          <cell r="N148">
            <v>48.5</v>
          </cell>
          <cell r="O148">
            <v>0.76</v>
          </cell>
          <cell r="P148">
            <v>22.5</v>
          </cell>
          <cell r="Q148">
            <v>0.34687499999999999</v>
          </cell>
          <cell r="S148">
            <v>8.4415000000000004E-2</v>
          </cell>
          <cell r="T148">
            <v>0.2</v>
          </cell>
          <cell r="V148">
            <v>1.25232960921053</v>
          </cell>
          <cell r="W148">
            <v>1.74</v>
          </cell>
          <cell r="X148">
            <v>-0.487670390789473</v>
          </cell>
          <cell r="Y148">
            <v>0.159702364720164</v>
          </cell>
          <cell r="Z148">
            <v>0.27698378881153501</v>
          </cell>
          <cell r="AA148">
            <v>0.19197916666666701</v>
          </cell>
          <cell r="AB148">
            <v>0.153297634468366</v>
          </cell>
          <cell r="AC148">
            <v>6.7406375589263198E-2</v>
          </cell>
          <cell r="AD148">
            <v>0</v>
          </cell>
          <cell r="AE148">
            <v>0.67325652663139901</v>
          </cell>
          <cell r="AF148">
            <v>1600</v>
          </cell>
          <cell r="AG148">
            <v>1.7064820394736799</v>
          </cell>
        </row>
        <row r="149">
          <cell r="B149" t="str">
            <v>SHT0016984</v>
          </cell>
          <cell r="C149" t="str">
            <v>3.1c调高手柄灰白色 /</v>
          </cell>
          <cell r="D149" t="str">
            <v>PA6-RN130本色</v>
          </cell>
          <cell r="F149">
            <v>5.1499999999999997E-2</v>
          </cell>
          <cell r="G149">
            <v>17.399999999999999</v>
          </cell>
          <cell r="H149">
            <v>0.95</v>
          </cell>
          <cell r="I149">
            <v>0.94326315789473703</v>
          </cell>
          <cell r="J149" t="str">
            <v>MA1600IIS/570</v>
          </cell>
          <cell r="K149">
            <v>65.454545454545496</v>
          </cell>
          <cell r="L149">
            <v>55</v>
          </cell>
          <cell r="M149">
            <v>2</v>
          </cell>
          <cell r="N149">
            <v>34</v>
          </cell>
          <cell r="O149">
            <v>0.76</v>
          </cell>
          <cell r="P149">
            <v>22.5</v>
          </cell>
          <cell r="Q149">
            <v>0.171875</v>
          </cell>
          <cell r="R149">
            <v>0</v>
          </cell>
          <cell r="S149">
            <v>7.15583333333333E-3</v>
          </cell>
          <cell r="T149">
            <v>1.6666666666666701E-2</v>
          </cell>
          <cell r="U149">
            <v>0.3</v>
          </cell>
          <cell r="V149">
            <v>1.6640208552631599</v>
          </cell>
          <cell r="W149">
            <v>2.2599999999999998</v>
          </cell>
          <cell r="X149">
            <v>-0.59597914473684199</v>
          </cell>
          <cell r="Y149">
            <v>1.0015900109635901E-2</v>
          </cell>
          <cell r="Z149">
            <v>0.10328896988062</v>
          </cell>
          <cell r="AA149">
            <v>9.8694444444444404E-2</v>
          </cell>
          <cell r="AB149">
            <v>5.9310821815893797E-2</v>
          </cell>
          <cell r="AC149">
            <v>4.3003267120721696E-3</v>
          </cell>
          <cell r="AD149">
            <v>0.180286201973446</v>
          </cell>
          <cell r="AE149">
            <v>0.43314222600559699</v>
          </cell>
          <cell r="AF149">
            <v>1512</v>
          </cell>
          <cell r="AG149">
            <v>2.14457140350877</v>
          </cell>
        </row>
        <row r="150">
          <cell r="B150" t="str">
            <v>SHT0015247</v>
          </cell>
          <cell r="C150" t="str">
            <v>G3阻尼调节手柄</v>
          </cell>
          <cell r="D150" t="str">
            <v>PA6-GF30（深冷灰色）</v>
          </cell>
          <cell r="F150">
            <v>1.6480000000000002E-2</v>
          </cell>
          <cell r="G150">
            <v>16</v>
          </cell>
          <cell r="H150">
            <v>0.85</v>
          </cell>
          <cell r="I150">
            <v>0.31021176470588202</v>
          </cell>
          <cell r="J150" t="str">
            <v>MA1600IIS/570</v>
          </cell>
          <cell r="K150">
            <v>65.454545454545496</v>
          </cell>
          <cell r="L150">
            <v>55</v>
          </cell>
          <cell r="M150">
            <v>2</v>
          </cell>
          <cell r="N150">
            <v>34</v>
          </cell>
          <cell r="O150">
            <v>0.76</v>
          </cell>
          <cell r="P150">
            <v>22.5</v>
          </cell>
          <cell r="Q150">
            <v>0.171875</v>
          </cell>
          <cell r="R150">
            <v>0</v>
          </cell>
          <cell r="S150">
            <v>0.03</v>
          </cell>
          <cell r="T150">
            <v>6.6666666666666697E-3</v>
          </cell>
          <cell r="U150">
            <v>0.3</v>
          </cell>
          <cell r="V150">
            <v>0.95133380882352903</v>
          </cell>
          <cell r="W150">
            <v>1.43</v>
          </cell>
          <cell r="X150">
            <v>-0.47866619117647002</v>
          </cell>
          <cell r="Y150">
            <v>7.0077049767746898E-3</v>
          </cell>
          <cell r="Z150">
            <v>0.180667393932472</v>
          </cell>
          <cell r="AA150">
            <v>9.8694444444444404E-2</v>
          </cell>
          <cell r="AB150">
            <v>0.10374323242700199</v>
          </cell>
          <cell r="AC150">
            <v>3.1534672395486102E-2</v>
          </cell>
          <cell r="AD150">
            <v>0.31534672395486102</v>
          </cell>
          <cell r="AE150">
            <v>0.67391912089247896</v>
          </cell>
          <cell r="AF150">
            <v>600</v>
          </cell>
          <cell r="AG150">
            <v>1.20783848039216</v>
          </cell>
        </row>
        <row r="151">
          <cell r="B151" t="str">
            <v>SHT0016036</v>
          </cell>
          <cell r="C151" t="str">
            <v>G3主驾驶座椅高度调节手柄</v>
          </cell>
          <cell r="D151" t="str">
            <v>PA6-GF30（深冷灰色）</v>
          </cell>
          <cell r="F151">
            <v>8.9249999999999996E-2</v>
          </cell>
          <cell r="G151">
            <v>16</v>
          </cell>
          <cell r="H151">
            <v>0.95</v>
          </cell>
          <cell r="I151">
            <v>1.50315789473684</v>
          </cell>
          <cell r="J151" t="str">
            <v>MA1600IIS/570</v>
          </cell>
          <cell r="K151">
            <v>65.454545454545496</v>
          </cell>
          <cell r="L151">
            <v>55</v>
          </cell>
          <cell r="M151">
            <v>2</v>
          </cell>
          <cell r="N151">
            <v>34</v>
          </cell>
          <cell r="O151">
            <v>0.76</v>
          </cell>
          <cell r="P151">
            <v>22.5</v>
          </cell>
          <cell r="Q151">
            <v>0.171875</v>
          </cell>
          <cell r="R151">
            <v>0</v>
          </cell>
          <cell r="S151">
            <v>0.03</v>
          </cell>
          <cell r="T151">
            <v>6.6666666666666697E-3</v>
          </cell>
          <cell r="U151">
            <v>0.3</v>
          </cell>
          <cell r="V151">
            <v>2.2755040131578901</v>
          </cell>
          <cell r="W151">
            <v>3.13</v>
          </cell>
          <cell r="X151">
            <v>-0.85449598684210504</v>
          </cell>
          <cell r="Y151">
            <v>2.9297538602952502E-3</v>
          </cell>
          <cell r="Z151">
            <v>7.5532716710736802E-2</v>
          </cell>
          <cell r="AA151">
            <v>9.8694444444444404E-2</v>
          </cell>
          <cell r="AB151">
            <v>4.33725644401209E-2</v>
          </cell>
          <cell r="AC151">
            <v>1.3183892371328601E-2</v>
          </cell>
          <cell r="AD151">
            <v>0.13183892371328601</v>
          </cell>
          <cell r="AE151">
            <v>0.33941760328921899</v>
          </cell>
          <cell r="AF151">
            <v>178</v>
          </cell>
          <cell r="AG151">
            <v>2.9972576754386</v>
          </cell>
        </row>
        <row r="152">
          <cell r="B152" t="str">
            <v>SHT0016037</v>
          </cell>
          <cell r="C152" t="str">
            <v>G3副驾驶座椅高度调节手柄</v>
          </cell>
          <cell r="D152" t="str">
            <v>PA6-GF30（深冷灰色）</v>
          </cell>
          <cell r="F152">
            <v>8.9249999999999996E-2</v>
          </cell>
          <cell r="G152">
            <v>16</v>
          </cell>
          <cell r="H152">
            <v>0.95</v>
          </cell>
          <cell r="I152">
            <v>1.50315789473684</v>
          </cell>
          <cell r="J152" t="str">
            <v>MA1600IIS/570</v>
          </cell>
          <cell r="K152">
            <v>65</v>
          </cell>
          <cell r="L152">
            <v>55.384615384615401</v>
          </cell>
          <cell r="M152">
            <v>2</v>
          </cell>
          <cell r="N152">
            <v>34</v>
          </cell>
          <cell r="O152">
            <v>0.76</v>
          </cell>
          <cell r="P152">
            <v>22.5</v>
          </cell>
          <cell r="Q152">
            <v>0.17307692307692299</v>
          </cell>
          <cell r="R152">
            <v>0</v>
          </cell>
          <cell r="S152">
            <v>0.03</v>
          </cell>
          <cell r="T152">
            <v>6.6666666666666697E-3</v>
          </cell>
          <cell r="U152">
            <v>0.3</v>
          </cell>
          <cell r="V152">
            <v>2.2776042375168699</v>
          </cell>
          <cell r="W152">
            <v>3.13</v>
          </cell>
          <cell r="X152">
            <v>-0.85239576248313098</v>
          </cell>
          <cell r="Y152">
            <v>2.9270522757434501E-3</v>
          </cell>
          <cell r="Z152">
            <v>7.5990780235647204E-2</v>
          </cell>
          <cell r="AA152">
            <v>9.9384615384615405E-2</v>
          </cell>
          <cell r="AB152">
            <v>4.3635594695313799E-2</v>
          </cell>
          <cell r="AC152">
            <v>1.31717352408455E-2</v>
          </cell>
          <cell r="AD152">
            <v>0.131717352408455</v>
          </cell>
          <cell r="AE152">
            <v>0.34002673951132001</v>
          </cell>
          <cell r="AF152">
            <v>335</v>
          </cell>
          <cell r="AG152">
            <v>3.0000958164642402</v>
          </cell>
        </row>
        <row r="153">
          <cell r="B153" t="str">
            <v>SHT0016041</v>
          </cell>
          <cell r="C153" t="str">
            <v>G3腰托开关按钮堵盖</v>
          </cell>
          <cell r="D153" t="str">
            <v>PC+ABS（深冷灰色）</v>
          </cell>
          <cell r="F153">
            <v>3.8600000000000001E-3</v>
          </cell>
          <cell r="G153">
            <v>19</v>
          </cell>
          <cell r="H153">
            <v>0.95</v>
          </cell>
          <cell r="I153">
            <v>7.7200000000000005E-2</v>
          </cell>
          <cell r="J153" t="str">
            <v>MA1600IIS/570</v>
          </cell>
          <cell r="K153">
            <v>65</v>
          </cell>
          <cell r="L153">
            <v>55.384615384615401</v>
          </cell>
          <cell r="M153">
            <v>2</v>
          </cell>
          <cell r="N153">
            <v>34</v>
          </cell>
          <cell r="O153">
            <v>0.76</v>
          </cell>
          <cell r="P153">
            <v>22.5</v>
          </cell>
          <cell r="Q153">
            <v>0.17307692307692299</v>
          </cell>
          <cell r="R153">
            <v>0</v>
          </cell>
          <cell r="S153">
            <v>0.01</v>
          </cell>
          <cell r="T153">
            <v>6.6666666666666697E-3</v>
          </cell>
          <cell r="U153">
            <v>0.3</v>
          </cell>
          <cell r="V153">
            <v>0.69479097435897397</v>
          </cell>
          <cell r="W153">
            <v>0.95</v>
          </cell>
          <cell r="X153">
            <v>-0.25520902564102599</v>
          </cell>
          <cell r="Y153">
            <v>9.5952119597083798E-3</v>
          </cell>
          <cell r="Z153">
            <v>0.24910646433858299</v>
          </cell>
          <cell r="AA153">
            <v>9.9384615384615405E-2</v>
          </cell>
          <cell r="AB153">
            <v>0.143042467522422</v>
          </cell>
          <cell r="AC153">
            <v>1.43928179395626E-2</v>
          </cell>
          <cell r="AD153">
            <v>0.43178453818687701</v>
          </cell>
          <cell r="AE153">
            <v>0.88888744550657695</v>
          </cell>
          <cell r="AF153">
            <v>610</v>
          </cell>
          <cell r="AG153">
            <v>0.84115897435897402</v>
          </cell>
        </row>
        <row r="154">
          <cell r="B154" t="str">
            <v>BPC0010169</v>
          </cell>
          <cell r="C154" t="str">
            <v>阀体外壳（四孔）</v>
          </cell>
          <cell r="D154" t="str">
            <v>POM-M90-44</v>
          </cell>
          <cell r="F154">
            <v>2.1579999999999998E-2</v>
          </cell>
          <cell r="G154">
            <v>17.3</v>
          </cell>
          <cell r="H154">
            <v>0.96</v>
          </cell>
          <cell r="I154">
            <v>0.38888958333333301</v>
          </cell>
          <cell r="J154" t="str">
            <v>MA2000/7700</v>
          </cell>
          <cell r="K154">
            <v>72</v>
          </cell>
          <cell r="L154">
            <v>50</v>
          </cell>
          <cell r="M154">
            <v>2</v>
          </cell>
          <cell r="N154">
            <v>39.75</v>
          </cell>
          <cell r="O154">
            <v>0.76</v>
          </cell>
          <cell r="P154">
            <v>22.5</v>
          </cell>
          <cell r="Q154">
            <v>0.15625</v>
          </cell>
          <cell r="R154">
            <v>0</v>
          </cell>
          <cell r="S154">
            <v>1.43116666666667E-2</v>
          </cell>
          <cell r="T154">
            <v>3.3333333333333298E-2</v>
          </cell>
          <cell r="U154">
            <v>0</v>
          </cell>
          <cell r="V154">
            <v>0.75487264583333302</v>
          </cell>
          <cell r="W154">
            <v>1.04</v>
          </cell>
          <cell r="X154">
            <v>-0.28512735416666701</v>
          </cell>
          <cell r="Y154">
            <v>4.4157558917153901E-2</v>
          </cell>
          <cell r="Z154">
            <v>0.206988557424159</v>
          </cell>
          <cell r="AA154">
            <v>0.10489583333333299</v>
          </cell>
          <cell r="AB154">
            <v>0.138958318217419</v>
          </cell>
          <cell r="AC154">
            <v>1.8959047921080101E-2</v>
          </cell>
          <cell r="AD154">
            <v>0</v>
          </cell>
          <cell r="AE154">
            <v>0.48482755935072602</v>
          </cell>
          <cell r="AF154">
            <v>1960</v>
          </cell>
          <cell r="AG154">
            <v>1.022698125</v>
          </cell>
        </row>
        <row r="155">
          <cell r="B155" t="str">
            <v>SHT0016042</v>
          </cell>
          <cell r="C155" t="str">
            <v>腰托调节开关面板</v>
          </cell>
          <cell r="D155" t="str">
            <v>PC+ABS（深冷灰色）</v>
          </cell>
          <cell r="F155">
            <v>1.536E-2</v>
          </cell>
          <cell r="G155">
            <v>19</v>
          </cell>
          <cell r="H155">
            <v>0.96</v>
          </cell>
          <cell r="I155">
            <v>0.30399999999999999</v>
          </cell>
          <cell r="J155" t="str">
            <v>MA1600IIS/570</v>
          </cell>
          <cell r="K155">
            <v>72</v>
          </cell>
          <cell r="L155">
            <v>50</v>
          </cell>
          <cell r="M155">
            <v>2</v>
          </cell>
          <cell r="N155">
            <v>34</v>
          </cell>
          <cell r="O155">
            <v>0.76</v>
          </cell>
          <cell r="P155">
            <v>22.5</v>
          </cell>
          <cell r="Q155">
            <v>0.15625</v>
          </cell>
          <cell r="R155">
            <v>0</v>
          </cell>
          <cell r="S155">
            <v>2.8623333333333299E-2</v>
          </cell>
          <cell r="T155">
            <v>6.6666666666666693E-2</v>
          </cell>
          <cell r="U155">
            <v>0</v>
          </cell>
          <cell r="V155">
            <v>0.67713583333333305</v>
          </cell>
          <cell r="W155">
            <v>0.95</v>
          </cell>
          <cell r="X155">
            <v>-0.27286416666666702</v>
          </cell>
          <cell r="Y155">
            <v>9.8453904497251304E-2</v>
          </cell>
          <cell r="Z155">
            <v>0.23075133866543299</v>
          </cell>
          <cell r="AA155">
            <v>8.9722222222222203E-2</v>
          </cell>
          <cell r="AB155">
            <v>0.132502546469217</v>
          </cell>
          <cell r="AC155">
            <v>4.22711838958948E-2</v>
          </cell>
          <cell r="AD155">
            <v>0</v>
          </cell>
          <cell r="AE155">
            <v>0.55105019549253398</v>
          </cell>
          <cell r="AF155">
            <v>300</v>
          </cell>
          <cell r="AG155">
            <v>0.920248333333333</v>
          </cell>
        </row>
        <row r="156">
          <cell r="B156" t="str">
            <v>SHT0016038</v>
          </cell>
          <cell r="C156" t="str">
            <v>腰托调节开关前按钮</v>
          </cell>
          <cell r="D156" t="str">
            <v>PC+ABS（深冷灰色）</v>
          </cell>
          <cell r="F156">
            <v>3.0599999999999998E-3</v>
          </cell>
          <cell r="G156">
            <v>19</v>
          </cell>
          <cell r="H156">
            <v>0.98</v>
          </cell>
          <cell r="I156">
            <v>5.9326530612244903E-2</v>
          </cell>
          <cell r="J156" t="str">
            <v>MA1600IIS/570</v>
          </cell>
          <cell r="K156">
            <v>80</v>
          </cell>
          <cell r="L156">
            <v>45</v>
          </cell>
          <cell r="M156">
            <v>2</v>
          </cell>
          <cell r="N156">
            <v>34</v>
          </cell>
          <cell r="O156">
            <v>0.76</v>
          </cell>
          <cell r="P156">
            <v>22.5</v>
          </cell>
          <cell r="Q156">
            <v>0.140625</v>
          </cell>
          <cell r="R156">
            <v>0</v>
          </cell>
          <cell r="S156">
            <v>0.01</v>
          </cell>
          <cell r="T156">
            <v>0.01</v>
          </cell>
          <cell r="U156">
            <v>0.3</v>
          </cell>
          <cell r="V156">
            <v>0.62157869897959195</v>
          </cell>
          <cell r="W156">
            <v>0.83</v>
          </cell>
          <cell r="X156">
            <v>-0.20842130102040801</v>
          </cell>
          <cell r="Y156">
            <v>1.60880673942276E-2</v>
          </cell>
          <cell r="Z156">
            <v>0.22623844773132601</v>
          </cell>
          <cell r="AA156">
            <v>8.0750000000000002E-2</v>
          </cell>
          <cell r="AB156">
            <v>0.12991114420838801</v>
          </cell>
          <cell r="AC156">
            <v>1.60880673942276E-2</v>
          </cell>
          <cell r="AD156">
            <v>0.48264202182682903</v>
          </cell>
          <cell r="AE156">
            <v>0.90455507772444999</v>
          </cell>
          <cell r="AF156">
            <v>410</v>
          </cell>
          <cell r="AG156">
            <v>0.74105229591836697</v>
          </cell>
        </row>
        <row r="157">
          <cell r="B157" t="str">
            <v>SHT0016039</v>
          </cell>
          <cell r="C157" t="str">
            <v>腰托调节开关中间按钮</v>
          </cell>
          <cell r="D157" t="str">
            <v>PC+ABS（深冷灰色）</v>
          </cell>
          <cell r="F157">
            <v>3.0599999999999998E-3</v>
          </cell>
          <cell r="G157">
            <v>19</v>
          </cell>
          <cell r="H157">
            <v>0.98</v>
          </cell>
          <cell r="I157">
            <v>5.9326530612244903E-2</v>
          </cell>
          <cell r="J157" t="str">
            <v>MA1600IIS/570</v>
          </cell>
          <cell r="K157">
            <v>80</v>
          </cell>
          <cell r="L157">
            <v>45</v>
          </cell>
          <cell r="M157">
            <v>2</v>
          </cell>
          <cell r="N157">
            <v>34</v>
          </cell>
          <cell r="O157">
            <v>0.76</v>
          </cell>
          <cell r="P157">
            <v>22.5</v>
          </cell>
          <cell r="Q157">
            <v>0.140625</v>
          </cell>
          <cell r="R157">
            <v>0</v>
          </cell>
          <cell r="S157">
            <v>0.01</v>
          </cell>
          <cell r="T157">
            <v>0.01</v>
          </cell>
          <cell r="U157">
            <v>0.3</v>
          </cell>
          <cell r="V157">
            <v>0.62157869897959195</v>
          </cell>
          <cell r="W157">
            <v>0.83</v>
          </cell>
          <cell r="X157">
            <v>-0.20842130102040801</v>
          </cell>
          <cell r="Y157">
            <v>1.60880673942276E-2</v>
          </cell>
          <cell r="Z157">
            <v>0.22623844773132601</v>
          </cell>
          <cell r="AA157">
            <v>8.0750000000000002E-2</v>
          </cell>
          <cell r="AB157">
            <v>0.12991114420838801</v>
          </cell>
          <cell r="AC157">
            <v>1.60880673942276E-2</v>
          </cell>
          <cell r="AD157">
            <v>0.48264202182682903</v>
          </cell>
          <cell r="AE157">
            <v>0.90455507772444999</v>
          </cell>
          <cell r="AG157">
            <v>0.74105229591836697</v>
          </cell>
        </row>
        <row r="158">
          <cell r="B158" t="str">
            <v>SHT0016040</v>
          </cell>
          <cell r="C158" t="str">
            <v>腰托调节开关后按钮</v>
          </cell>
          <cell r="D158" t="str">
            <v>PC+ABS（深冷灰色）</v>
          </cell>
          <cell r="F158">
            <v>3.0599999999999998E-3</v>
          </cell>
          <cell r="G158">
            <v>19</v>
          </cell>
          <cell r="H158">
            <v>0.97</v>
          </cell>
          <cell r="I158">
            <v>5.99381443298969E-2</v>
          </cell>
          <cell r="J158" t="str">
            <v>MA1600IIS/571</v>
          </cell>
          <cell r="K158">
            <v>80</v>
          </cell>
          <cell r="L158">
            <v>45</v>
          </cell>
          <cell r="M158">
            <v>2</v>
          </cell>
          <cell r="N158">
            <v>34</v>
          </cell>
          <cell r="O158">
            <v>0.76</v>
          </cell>
          <cell r="P158">
            <v>22.5</v>
          </cell>
          <cell r="Q158">
            <v>0.140625</v>
          </cell>
          <cell r="R158">
            <v>0</v>
          </cell>
          <cell r="S158">
            <v>0.01</v>
          </cell>
          <cell r="T158">
            <v>6.6666666666666697E-3</v>
          </cell>
          <cell r="U158">
            <v>0.3</v>
          </cell>
          <cell r="V158">
            <v>0.61892425687285202</v>
          </cell>
          <cell r="W158">
            <v>0.83</v>
          </cell>
          <cell r="X158">
            <v>-0.211075743127148</v>
          </cell>
          <cell r="Y158">
            <v>1.0771377260846701E-2</v>
          </cell>
          <cell r="Z158">
            <v>0.22720873909598499</v>
          </cell>
          <cell r="AA158">
            <v>8.0750000000000002E-2</v>
          </cell>
          <cell r="AB158">
            <v>0.13046830707200499</v>
          </cell>
          <cell r="AC158">
            <v>1.615706589127E-2</v>
          </cell>
          <cell r="AD158">
            <v>0.48471197673810001</v>
          </cell>
          <cell r="AE158">
            <v>0.90315754526614</v>
          </cell>
          <cell r="AF158">
            <v>370</v>
          </cell>
          <cell r="AG158">
            <v>0.73863638316151203</v>
          </cell>
        </row>
        <row r="159">
          <cell r="B159" t="str">
            <v>BPC0010320</v>
          </cell>
          <cell r="C159" t="str">
            <v>行程补偿气缸缸体堵孔</v>
          </cell>
          <cell r="D159" t="str">
            <v>POM-M90-44</v>
          </cell>
          <cell r="F159">
            <v>1.6629999999999999E-2</v>
          </cell>
          <cell r="G159">
            <v>17.3</v>
          </cell>
          <cell r="H159">
            <v>0.96</v>
          </cell>
          <cell r="I159">
            <v>0.29968645833333302</v>
          </cell>
          <cell r="J159" t="str">
            <v>MA2000/7700</v>
          </cell>
          <cell r="K159">
            <v>60</v>
          </cell>
          <cell r="L159">
            <v>60</v>
          </cell>
          <cell r="M159">
            <v>1</v>
          </cell>
          <cell r="N159">
            <v>39.75</v>
          </cell>
          <cell r="O159">
            <v>0.76</v>
          </cell>
          <cell r="P159">
            <v>22.5</v>
          </cell>
          <cell r="Q159">
            <v>0.375</v>
          </cell>
          <cell r="T159">
            <v>0.01</v>
          </cell>
          <cell r="V159">
            <v>1.0383444687500001</v>
          </cell>
          <cell r="W159">
            <v>1.35</v>
          </cell>
          <cell r="X159">
            <v>-0.31165553125000001</v>
          </cell>
          <cell r="Y159">
            <v>9.6307153367305894E-3</v>
          </cell>
          <cell r="Z159">
            <v>0.36115182512739702</v>
          </cell>
          <cell r="AA159">
            <v>0.25174999999999997</v>
          </cell>
          <cell r="AB159">
            <v>0.24245325860219299</v>
          </cell>
          <cell r="AC159">
            <v>0</v>
          </cell>
          <cell r="AD159">
            <v>0</v>
          </cell>
          <cell r="AE159">
            <v>0.71138050295186905</v>
          </cell>
          <cell r="AF159">
            <v>720</v>
          </cell>
          <cell r="AG159">
            <v>1.3996546875</v>
          </cell>
        </row>
        <row r="160">
          <cell r="B160" t="str">
            <v>SHT0015245</v>
          </cell>
          <cell r="C160" t="str">
            <v>旋转调节底座</v>
          </cell>
          <cell r="D160" t="str">
            <v>POM</v>
          </cell>
          <cell r="F160">
            <v>2.52E-2</v>
          </cell>
          <cell r="G160">
            <v>17.3</v>
          </cell>
          <cell r="H160">
            <v>0.96</v>
          </cell>
          <cell r="I160">
            <v>0.454125</v>
          </cell>
          <cell r="J160" t="str">
            <v>MA1600IIS/570</v>
          </cell>
          <cell r="K160">
            <v>55</v>
          </cell>
          <cell r="L160">
            <v>65.454545454545496</v>
          </cell>
          <cell r="M160">
            <v>2</v>
          </cell>
          <cell r="N160">
            <v>34</v>
          </cell>
          <cell r="O160">
            <v>0.76</v>
          </cell>
          <cell r="P160">
            <v>22.5</v>
          </cell>
          <cell r="Q160">
            <v>0.204545454545455</v>
          </cell>
          <cell r="S160">
            <v>0.27</v>
          </cell>
          <cell r="T160">
            <v>0.01</v>
          </cell>
          <cell r="V160">
            <v>1.14149875</v>
          </cell>
          <cell r="W160">
            <v>1.48</v>
          </cell>
          <cell r="X160">
            <v>-0.33850124999999998</v>
          </cell>
          <cell r="Y160">
            <v>8.7604125716300597E-3</v>
          </cell>
          <cell r="Z160">
            <v>0.179190257146979</v>
          </cell>
          <cell r="AA160">
            <v>0.11745454545454501</v>
          </cell>
          <cell r="AB160">
            <v>0.102895027659509</v>
          </cell>
          <cell r="AC160">
            <v>0.23653113943401199</v>
          </cell>
          <cell r="AD160">
            <v>0</v>
          </cell>
          <cell r="AE160">
            <v>0.60216776409085004</v>
          </cell>
          <cell r="AF160">
            <v>314</v>
          </cell>
          <cell r="AG160">
            <v>1.4441875</v>
          </cell>
        </row>
        <row r="161">
          <cell r="B161" t="str">
            <v>SHT0015246</v>
          </cell>
          <cell r="C161" t="str">
            <v>旋转调节旋转块</v>
          </cell>
          <cell r="D161" t="str">
            <v>PA6-RN130本色</v>
          </cell>
          <cell r="F161">
            <v>0.02</v>
          </cell>
          <cell r="G161">
            <v>17.399999999999999</v>
          </cell>
          <cell r="H161">
            <v>0.96</v>
          </cell>
          <cell r="I161">
            <v>0.36249999999999999</v>
          </cell>
          <cell r="J161" t="str">
            <v>MA1600IIS/570</v>
          </cell>
          <cell r="K161">
            <v>65</v>
          </cell>
          <cell r="L161">
            <v>55</v>
          </cell>
          <cell r="M161">
            <v>2</v>
          </cell>
          <cell r="N161">
            <v>34</v>
          </cell>
          <cell r="O161">
            <v>0.76</v>
          </cell>
          <cell r="P161">
            <v>22.5</v>
          </cell>
          <cell r="Q161">
            <v>0.17307692307692299</v>
          </cell>
          <cell r="S161">
            <v>6.535E-4</v>
          </cell>
          <cell r="T161">
            <v>0.01</v>
          </cell>
          <cell r="V161">
            <v>0.71546080769230802</v>
          </cell>
          <cell r="W161">
            <v>0.94</v>
          </cell>
          <cell r="X161">
            <v>-0.22453919230769201</v>
          </cell>
          <cell r="Y161">
            <v>1.3977005997372E-2</v>
          </cell>
          <cell r="Z161">
            <v>0.241909719185285</v>
          </cell>
          <cell r="AA161">
            <v>9.9384615384615405E-2</v>
          </cell>
          <cell r="AB161">
            <v>0.13890993652772801</v>
          </cell>
          <cell r="AC161">
            <v>9.1339734192826005E-4</v>
          </cell>
          <cell r="AD161">
            <v>0</v>
          </cell>
          <cell r="AE161">
            <v>0.49333353259526502</v>
          </cell>
          <cell r="AF161">
            <v>370</v>
          </cell>
          <cell r="AG161">
            <v>0.96309580769230796</v>
          </cell>
        </row>
        <row r="162">
          <cell r="B162" t="str">
            <v>SHT0016095</v>
          </cell>
          <cell r="C162" t="str">
            <v>转盘调节手柄</v>
          </cell>
          <cell r="D162" t="str">
            <v>PA6-GF30（深冷灰色）</v>
          </cell>
          <cell r="F162">
            <v>1.7000000000000001E-2</v>
          </cell>
          <cell r="G162">
            <v>19</v>
          </cell>
          <cell r="H162">
            <v>0.96</v>
          </cell>
          <cell r="I162">
            <v>0.33645833333333303</v>
          </cell>
          <cell r="J162" t="str">
            <v>MA1600IIS/570</v>
          </cell>
          <cell r="K162">
            <v>65</v>
          </cell>
          <cell r="L162">
            <v>55</v>
          </cell>
          <cell r="M162">
            <v>2</v>
          </cell>
          <cell r="N162">
            <v>34</v>
          </cell>
          <cell r="O162">
            <v>0.76</v>
          </cell>
          <cell r="P162">
            <v>22.5</v>
          </cell>
          <cell r="Q162">
            <v>0.17307692307692299</v>
          </cell>
          <cell r="S162">
            <v>6.535E-4</v>
          </cell>
          <cell r="T162">
            <v>0.01</v>
          </cell>
          <cell r="U162">
            <v>0.5</v>
          </cell>
          <cell r="V162">
            <v>1.18655455769231</v>
          </cell>
          <cell r="W162">
            <v>1.55</v>
          </cell>
          <cell r="X162">
            <v>-0.36344544230769199</v>
          </cell>
          <cell r="Y162">
            <v>8.4277624953450793E-3</v>
          </cell>
          <cell r="Z162">
            <v>0.14586512011174199</v>
          </cell>
          <cell r="AA162">
            <v>9.9384615384615405E-2</v>
          </cell>
          <cell r="AB162">
            <v>8.3758993415275707E-2</v>
          </cell>
          <cell r="AC162">
            <v>5.5075427907080095E-4</v>
          </cell>
          <cell r="AD162">
            <v>0.42138812476725401</v>
          </cell>
          <cell r="AE162">
            <v>0.71644090770870195</v>
          </cell>
          <cell r="AF162">
            <v>400</v>
          </cell>
          <cell r="AG162">
            <v>1.42403330769231</v>
          </cell>
        </row>
        <row r="163">
          <cell r="B163" t="str">
            <v>SHT0016964</v>
          </cell>
          <cell r="C163" t="str">
            <v>副驾驶高度调节手柄</v>
          </cell>
          <cell r="D163" t="str">
            <v>PA6-RN130本色</v>
          </cell>
          <cell r="F163">
            <v>7.5999999999999998E-2</v>
          </cell>
          <cell r="G163">
            <v>17.399999999999999</v>
          </cell>
          <cell r="H163">
            <v>0.96</v>
          </cell>
          <cell r="I163">
            <v>1.3774999999999999</v>
          </cell>
          <cell r="J163" t="str">
            <v>MA1600IIS/570</v>
          </cell>
          <cell r="K163">
            <v>65</v>
          </cell>
          <cell r="L163">
            <v>55.384615384615401</v>
          </cell>
          <cell r="M163">
            <v>2</v>
          </cell>
          <cell r="N163">
            <v>34</v>
          </cell>
          <cell r="O163">
            <v>0.76</v>
          </cell>
          <cell r="P163">
            <v>22.5</v>
          </cell>
          <cell r="Q163">
            <v>0.17307692307692299</v>
          </cell>
          <cell r="S163">
            <v>1.4407E-2</v>
          </cell>
          <cell r="T163">
            <v>0.01</v>
          </cell>
          <cell r="U163">
            <v>0.5</v>
          </cell>
          <cell r="V163">
            <v>2.3558643076923098</v>
          </cell>
          <cell r="W163">
            <v>3.07</v>
          </cell>
          <cell r="X163">
            <v>-0.71413569230769203</v>
          </cell>
          <cell r="Y163">
            <v>4.2447266454813401E-3</v>
          </cell>
          <cell r="Z163">
            <v>7.3466422710253998E-2</v>
          </cell>
          <cell r="AA163">
            <v>9.9384615384615405E-2</v>
          </cell>
          <cell r="AB163">
            <v>4.2186052507399201E-2</v>
          </cell>
          <cell r="AC163">
            <v>6.1153776781449698E-3</v>
          </cell>
          <cell r="AD163">
            <v>0.21223633227406699</v>
          </cell>
          <cell r="AE163">
            <v>0.415288904584945</v>
          </cell>
          <cell r="AF163">
            <v>320</v>
          </cell>
          <cell r="AG163">
            <v>2.9993493076923099</v>
          </cell>
        </row>
        <row r="164">
          <cell r="B164" t="str">
            <v>BPC0010322</v>
          </cell>
          <cell r="C164" t="str">
            <v>轻卡悬浮阀体</v>
          </cell>
          <cell r="D164" t="str">
            <v>POM-90-44</v>
          </cell>
          <cell r="F164">
            <v>6.0000000000000001E-3</v>
          </cell>
          <cell r="G164">
            <v>17.3</v>
          </cell>
          <cell r="H164">
            <v>0.96</v>
          </cell>
          <cell r="I164">
            <v>0.108125</v>
          </cell>
          <cell r="J164" t="str">
            <v>MA2000/700</v>
          </cell>
          <cell r="K164">
            <v>72</v>
          </cell>
          <cell r="L164">
            <v>50</v>
          </cell>
          <cell r="M164">
            <v>2</v>
          </cell>
          <cell r="N164">
            <v>32.75</v>
          </cell>
          <cell r="O164">
            <v>0.76</v>
          </cell>
          <cell r="P164">
            <v>22.5</v>
          </cell>
          <cell r="Q164">
            <v>0.15625</v>
          </cell>
          <cell r="S164">
            <v>1E-3</v>
          </cell>
          <cell r="T164">
            <v>1E-3</v>
          </cell>
          <cell r="V164">
            <v>0.39138645833333302</v>
          </cell>
          <cell r="W164">
            <v>1</v>
          </cell>
          <cell r="X164">
            <v>-0.60861354166666704</v>
          </cell>
          <cell r="Y164">
            <v>2.55501941548608E-3</v>
          </cell>
          <cell r="Z164">
            <v>0.39922178366970001</v>
          </cell>
          <cell r="AA164">
            <v>8.6423611111111104E-2</v>
          </cell>
          <cell r="AB164">
            <v>0.22081400434530701</v>
          </cell>
          <cell r="AC164">
            <v>2.55501941548608E-3</v>
          </cell>
          <cell r="AD164">
            <v>0</v>
          </cell>
          <cell r="AE164">
            <v>0.72373852570056796</v>
          </cell>
          <cell r="AF164">
            <v>17359</v>
          </cell>
          <cell r="AG164">
            <v>0.52819791666666704</v>
          </cell>
        </row>
        <row r="165">
          <cell r="B165" t="str">
            <v>BPC0010325</v>
          </cell>
          <cell r="C165" t="str">
            <v>VCD阀导向杆</v>
          </cell>
          <cell r="D165" t="str">
            <v>POM-90-44</v>
          </cell>
          <cell r="F165">
            <v>2.3800000000000002E-2</v>
          </cell>
          <cell r="G165">
            <v>17.3</v>
          </cell>
          <cell r="H165">
            <v>0.96</v>
          </cell>
          <cell r="I165">
            <v>0.42889583333333298</v>
          </cell>
          <cell r="J165" t="str">
            <v>MA2000/701</v>
          </cell>
          <cell r="K165">
            <v>65</v>
          </cell>
          <cell r="L165">
            <v>55</v>
          </cell>
          <cell r="M165">
            <v>2</v>
          </cell>
          <cell r="N165">
            <v>32.75</v>
          </cell>
          <cell r="O165">
            <v>0.76</v>
          </cell>
          <cell r="P165">
            <v>22.5</v>
          </cell>
          <cell r="Q165">
            <v>0.17307692307692299</v>
          </cell>
          <cell r="S165">
            <v>1E-3</v>
          </cell>
          <cell r="T165">
            <v>0.01</v>
          </cell>
          <cell r="V165">
            <v>0.78545091346153895</v>
          </cell>
          <cell r="W165">
            <v>1.26</v>
          </cell>
          <cell r="X165">
            <v>-0.47454908653846101</v>
          </cell>
          <cell r="Y165">
            <v>1.2731540352953799E-2</v>
          </cell>
          <cell r="Z165">
            <v>0.22035358303189301</v>
          </cell>
          <cell r="AA165">
            <v>9.5730769230769203E-2</v>
          </cell>
          <cell r="AB165">
            <v>0.121880015148085</v>
          </cell>
          <cell r="AC165">
            <v>1.27315403529538E-3</v>
          </cell>
          <cell r="AD165">
            <v>0</v>
          </cell>
          <cell r="AE165">
            <v>0.45394953907029201</v>
          </cell>
          <cell r="AF165">
            <v>54840</v>
          </cell>
          <cell r="AG165">
            <v>1.05755528846154</v>
          </cell>
        </row>
        <row r="166">
          <cell r="B166" t="str">
            <v>BPC0010338</v>
          </cell>
          <cell r="C166" t="str">
            <v>侧翼调节按钮帽</v>
          </cell>
          <cell r="D166" t="str">
            <v>PC+ABS(345K)</v>
          </cell>
          <cell r="F166">
            <v>3.3E-3</v>
          </cell>
          <cell r="G166">
            <v>24</v>
          </cell>
          <cell r="H166">
            <v>0.98</v>
          </cell>
          <cell r="I166">
            <v>8.0816326530612201E-2</v>
          </cell>
          <cell r="J166" t="str">
            <v>HTF120/TJ</v>
          </cell>
          <cell r="K166">
            <v>65</v>
          </cell>
          <cell r="L166">
            <v>55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0.115384615384615</v>
          </cell>
          <cell r="S166">
            <v>4.77055555555556E-3</v>
          </cell>
          <cell r="T166">
            <v>1.1111111111111099E-2</v>
          </cell>
          <cell r="U166">
            <v>0.2</v>
          </cell>
          <cell r="V166">
            <v>0.49239225065410802</v>
          </cell>
          <cell r="W166">
            <v>0.47</v>
          </cell>
          <cell r="X166">
            <v>2.2392250654107802E-2</v>
          </cell>
          <cell r="Y166">
            <v>2.2565568601761701E-2</v>
          </cell>
          <cell r="Z166">
            <v>0.23433475086444799</v>
          </cell>
          <cell r="AA166">
            <v>5.2907692307692301E-2</v>
          </cell>
          <cell r="AB166">
            <v>0.107450294429712</v>
          </cell>
          <cell r="AC166">
            <v>9.6885268791663797E-3</v>
          </cell>
          <cell r="AD166">
            <v>0.40618023483171101</v>
          </cell>
          <cell r="AE166">
            <v>0.83587002755779904</v>
          </cell>
          <cell r="AF166">
            <v>14695</v>
          </cell>
          <cell r="AG166">
            <v>0.58954461800104696</v>
          </cell>
        </row>
        <row r="167">
          <cell r="B167" t="str">
            <v>BPC0010339</v>
          </cell>
          <cell r="C167" t="str">
            <v>侧翼调节按钮帽</v>
          </cell>
          <cell r="D167" t="str">
            <v>PC+ABS(345K)</v>
          </cell>
          <cell r="F167">
            <v>3.3E-3</v>
          </cell>
          <cell r="G167">
            <v>24</v>
          </cell>
          <cell r="H167">
            <v>0.98</v>
          </cell>
          <cell r="I167">
            <v>8.0816326530612201E-2</v>
          </cell>
          <cell r="J167" t="str">
            <v>HTF120/TJ</v>
          </cell>
          <cell r="K167">
            <v>65</v>
          </cell>
          <cell r="L167">
            <v>55</v>
          </cell>
          <cell r="M167">
            <v>3</v>
          </cell>
          <cell r="N167">
            <v>27.15</v>
          </cell>
          <cell r="O167">
            <v>0.76</v>
          </cell>
          <cell r="P167">
            <v>22.5</v>
          </cell>
          <cell r="Q167">
            <v>0.115384615384615</v>
          </cell>
          <cell r="S167">
            <v>4.77055555555556E-3</v>
          </cell>
          <cell r="T167">
            <v>1.1111111111111099E-2</v>
          </cell>
          <cell r="U167">
            <v>0.2</v>
          </cell>
          <cell r="V167">
            <v>0.49239225065410802</v>
          </cell>
          <cell r="W167">
            <v>0.47</v>
          </cell>
          <cell r="X167">
            <v>2.2392250654107802E-2</v>
          </cell>
          <cell r="Y167">
            <v>2.2565568601761701E-2</v>
          </cell>
          <cell r="Z167">
            <v>0.23433475086444799</v>
          </cell>
          <cell r="AA167">
            <v>5.2907692307692301E-2</v>
          </cell>
          <cell r="AB167">
            <v>0.107450294429712</v>
          </cell>
          <cell r="AC167">
            <v>9.6885268791663797E-3</v>
          </cell>
          <cell r="AD167">
            <v>0.40618023483171101</v>
          </cell>
          <cell r="AE167">
            <v>0.83587002755779904</v>
          </cell>
          <cell r="AF167">
            <v>14699</v>
          </cell>
          <cell r="AG167">
            <v>0.58954461800104696</v>
          </cell>
        </row>
        <row r="168">
          <cell r="B168" t="str">
            <v>BPC0010318</v>
          </cell>
          <cell r="C168" t="str">
            <v>轻卡悬浮阀杆</v>
          </cell>
          <cell r="D168" t="str">
            <v>宝理SW-01</v>
          </cell>
          <cell r="F168">
            <v>4.0000000000000001E-3</v>
          </cell>
          <cell r="G168">
            <v>35.398230088495602</v>
          </cell>
          <cell r="H168">
            <v>0.98</v>
          </cell>
          <cell r="I168">
            <v>0.144482571789778</v>
          </cell>
          <cell r="J168" t="str">
            <v>HTF86/TJ</v>
          </cell>
          <cell r="K168">
            <v>72</v>
          </cell>
          <cell r="L168">
            <v>50</v>
          </cell>
          <cell r="M168">
            <v>4</v>
          </cell>
          <cell r="N168">
            <v>27.5</v>
          </cell>
          <cell r="O168">
            <v>0.76</v>
          </cell>
          <cell r="P168">
            <v>22.5</v>
          </cell>
          <cell r="Q168">
            <v>7.8125E-2</v>
          </cell>
          <cell r="S168">
            <v>0.01</v>
          </cell>
          <cell r="T168">
            <v>0.02</v>
          </cell>
          <cell r="V168">
            <v>0.31737044635332001</v>
          </cell>
          <cell r="W168">
            <v>0.9</v>
          </cell>
          <cell r="X168">
            <v>-0.58262955364668001</v>
          </cell>
          <cell r="Y168">
            <v>6.3017839971572301E-2</v>
          </cell>
          <cell r="Z168">
            <v>0.24616343738895399</v>
          </cell>
          <cell r="AA168">
            <v>3.6284722222222197E-2</v>
          </cell>
          <cell r="AB168">
            <v>0.114329240920648</v>
          </cell>
          <cell r="AC168">
            <v>3.1508919985786102E-2</v>
          </cell>
          <cell r="AD168">
            <v>0</v>
          </cell>
          <cell r="AE168">
            <v>0.54475102061352898</v>
          </cell>
          <cell r="AF168">
            <v>19300</v>
          </cell>
          <cell r="AG168">
            <v>0.418338441018</v>
          </cell>
        </row>
        <row r="169">
          <cell r="B169" t="str">
            <v>BPC0010319</v>
          </cell>
          <cell r="C169" t="str">
            <v>轻卡气阀端盖</v>
          </cell>
          <cell r="D169" t="str">
            <v>POM-90-44</v>
          </cell>
          <cell r="F169">
            <v>1.2999999999999999E-3</v>
          </cell>
          <cell r="G169">
            <v>17.3</v>
          </cell>
          <cell r="H169">
            <v>0.98</v>
          </cell>
          <cell r="I169">
            <v>2.2948979591836699E-2</v>
          </cell>
          <cell r="J169" t="str">
            <v>HTF87/TJ</v>
          </cell>
          <cell r="K169">
            <v>51</v>
          </cell>
          <cell r="L169">
            <v>70</v>
          </cell>
          <cell r="M169">
            <v>4</v>
          </cell>
          <cell r="N169">
            <v>27.5</v>
          </cell>
          <cell r="O169">
            <v>0.76</v>
          </cell>
          <cell r="P169">
            <v>22.5</v>
          </cell>
          <cell r="Q169">
            <v>0.110294117647059</v>
          </cell>
          <cell r="S169">
            <v>7.15583333333333E-3</v>
          </cell>
          <cell r="T169">
            <v>1.6666666666666701E-2</v>
          </cell>
          <cell r="V169">
            <v>0.22858263205282101</v>
          </cell>
          <cell r="W169">
            <v>0.5</v>
          </cell>
          <cell r="X169">
            <v>-0.27141736794717902</v>
          </cell>
          <cell r="Y169">
            <v>7.2913092814572797E-2</v>
          </cell>
          <cell r="Z169">
            <v>0.48251311421408399</v>
          </cell>
          <cell r="AA169">
            <v>5.1225490196078402E-2</v>
          </cell>
          <cell r="AB169">
            <v>0.224100535268319</v>
          </cell>
          <cell r="AC169">
            <v>3.1305236399936799E-2</v>
          </cell>
          <cell r="AD169">
            <v>0</v>
          </cell>
          <cell r="AE169">
            <v>0.89960313526124003</v>
          </cell>
          <cell r="AF169">
            <v>19364</v>
          </cell>
          <cell r="AG169">
            <v>0.30052538115246102</v>
          </cell>
        </row>
        <row r="170">
          <cell r="Y170">
            <v>6.5000000000000002E-2</v>
          </cell>
          <cell r="Z170">
            <v>0.26</v>
          </cell>
          <cell r="AA170">
            <v>0.14199999999999999</v>
          </cell>
          <cell r="AB170">
            <v>0.15</v>
          </cell>
          <cell r="AC170">
            <v>3.1E-2</v>
          </cell>
          <cell r="AD170">
            <v>8.2000000000000003E-2</v>
          </cell>
          <cell r="AE170">
            <v>0.72</v>
          </cell>
        </row>
        <row r="174">
          <cell r="B174" t="str">
            <v>备注：</v>
          </cell>
          <cell r="C174" t="str">
            <v>1、按照24年实际发生量统计，现执行价格比瑞龙祥价格下降10%的总额少91万；</v>
          </cell>
        </row>
        <row r="175">
          <cell r="C175" t="str">
            <v>2、模拟价格形式为：料工费加附11调整到40%；另外外购件由3%调整为10%（管理费3%+税负3%+财务费用3.5%）</v>
          </cell>
        </row>
        <row r="176">
          <cell r="C176" t="str">
            <v>3、按照模拟价格与现执行价格涨幅来看，相对合理；因为基础资料比较真实。模拟价格与瑞龙祥价格下降10%真实性较差。因为原瑞龙祥价格高低差异性太大。</v>
          </cell>
        </row>
        <row r="177">
          <cell r="C177" t="str">
            <v>建议按照模拟价格进行内部结算定价。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安路普产品报价"/>
      <sheetName val="安路普产品报价 （不考虑合格率）"/>
      <sheetName val="重点产品核算"/>
    </sheetNames>
    <sheetDataSet>
      <sheetData sheetId="0"/>
      <sheetData sheetId="1">
        <row r="2">
          <cell r="Y2" t="str">
            <v>实际费用占比</v>
          </cell>
          <cell r="AG2" t="str">
            <v>（料+工+费）*1.5+外*1.1+包装+运费+丝印</v>
          </cell>
        </row>
        <row r="3">
          <cell r="B3" t="str">
            <v>物料代码</v>
          </cell>
          <cell r="C3" t="str">
            <v>名称</v>
          </cell>
          <cell r="D3" t="str">
            <v>材质</v>
          </cell>
          <cell r="E3" t="str">
            <v>单件重量/㎏</v>
          </cell>
          <cell r="G3" t="str">
            <v>未税材料单价/kg</v>
          </cell>
          <cell r="H3" t="str">
            <v>合格率</v>
          </cell>
          <cell r="I3" t="str">
            <v>料费/件</v>
          </cell>
          <cell r="J3" t="str">
            <v>设备</v>
          </cell>
          <cell r="K3" t="str">
            <v>开模数/h</v>
          </cell>
          <cell r="L3" t="str">
            <v>周期s</v>
          </cell>
          <cell r="M3" t="str">
            <v>一模数量</v>
          </cell>
          <cell r="N3" t="str">
            <v>电功率</v>
          </cell>
          <cell r="O3" t="str">
            <v>电费单价</v>
          </cell>
          <cell r="P3" t="str">
            <v>工资/小时</v>
          </cell>
          <cell r="Q3" t="str">
            <v>工资/件</v>
          </cell>
          <cell r="R3" t="str">
            <v>外购件</v>
          </cell>
          <cell r="S3" t="str">
            <v>包装/件</v>
          </cell>
          <cell r="T3" t="str">
            <v>运费/件</v>
          </cell>
          <cell r="U3" t="str">
            <v>丝印</v>
          </cell>
          <cell r="V3" t="str">
            <v>财务给出内部结算指导价（未税）</v>
          </cell>
          <cell r="W3" t="str">
            <v>25年最新报价</v>
          </cell>
          <cell r="X3" t="str">
            <v>差异</v>
          </cell>
          <cell r="Y3" t="str">
            <v>运费</v>
          </cell>
          <cell r="Z3" t="str">
            <v>直接人工</v>
          </cell>
          <cell r="AA3" t="str">
            <v>电费</v>
          </cell>
          <cell r="AC3" t="str">
            <v>包装</v>
          </cell>
          <cell r="AD3" t="str">
            <v>丝印</v>
          </cell>
          <cell r="AE3" t="str">
            <v>材料附加值</v>
          </cell>
          <cell r="AF3" t="str">
            <v>24年发生数量</v>
          </cell>
          <cell r="AG3" t="str">
            <v>公式模拟（不考虑合格率）</v>
          </cell>
        </row>
        <row r="4">
          <cell r="E4" t="str">
            <v>净重</v>
          </cell>
          <cell r="F4" t="str">
            <v>毛重</v>
          </cell>
          <cell r="AG4" t="str">
            <v>单价</v>
          </cell>
        </row>
        <row r="5">
          <cell r="B5" t="str">
            <v>BPC0010061</v>
          </cell>
          <cell r="C5" t="str">
            <v>阀体外壳</v>
          </cell>
          <cell r="D5" t="str">
            <v>POM</v>
          </cell>
          <cell r="E5">
            <v>5.0000000000000001E-3</v>
          </cell>
          <cell r="F5">
            <v>5.4999999999999997E-3</v>
          </cell>
          <cell r="G5">
            <v>15.309699999999999</v>
          </cell>
          <cell r="H5">
            <v>0.9</v>
          </cell>
          <cell r="I5">
            <v>9.3559277777777797E-2</v>
          </cell>
          <cell r="J5" t="str">
            <v>HTF120/TJ</v>
          </cell>
          <cell r="K5">
            <v>55</v>
          </cell>
          <cell r="L5">
            <v>65.454545454545496</v>
          </cell>
          <cell r="M5">
            <v>1</v>
          </cell>
          <cell r="N5">
            <v>27.15</v>
          </cell>
          <cell r="O5">
            <v>0.76</v>
          </cell>
          <cell r="P5">
            <v>22.5</v>
          </cell>
          <cell r="Q5">
            <v>0.40909090909090901</v>
          </cell>
          <cell r="R5">
            <v>0</v>
          </cell>
          <cell r="S5">
            <v>2.8662E-2</v>
          </cell>
          <cell r="T5">
            <v>6.6666666666666693E-2</v>
          </cell>
          <cell r="U5">
            <v>0</v>
          </cell>
          <cell r="V5">
            <v>0.946614806228956</v>
          </cell>
          <cell r="W5">
            <v>0.99</v>
          </cell>
          <cell r="X5">
            <v>-4.3385193771043697E-2</v>
          </cell>
          <cell r="Y5">
            <v>7.04263933206873E-2</v>
          </cell>
          <cell r="Z5">
            <v>0.43216195901330801</v>
          </cell>
          <cell r="AA5">
            <v>0.18758181818181799</v>
          </cell>
          <cell r="AB5">
            <v>0.19816066360623599</v>
          </cell>
          <cell r="AC5">
            <v>3.0278419280363102E-2</v>
          </cell>
          <cell r="AD5">
            <v>0</v>
          </cell>
          <cell r="AE5">
            <v>0.90116436256634203</v>
          </cell>
          <cell r="AF5">
            <v>22900</v>
          </cell>
          <cell r="AG5">
            <v>1.1306766742424199</v>
          </cell>
        </row>
        <row r="6">
          <cell r="B6" t="str">
            <v>BPC0010062</v>
          </cell>
          <cell r="C6" t="str">
            <v>密封件支撑环</v>
          </cell>
          <cell r="D6" t="str">
            <v>POM</v>
          </cell>
          <cell r="E6">
            <v>1E-3</v>
          </cell>
          <cell r="F6">
            <v>1.08E-3</v>
          </cell>
          <cell r="G6">
            <v>15.309699999999999</v>
          </cell>
          <cell r="H6">
            <v>0.95</v>
          </cell>
          <cell r="I6">
            <v>1.74047115789474E-2</v>
          </cell>
          <cell r="J6" t="str">
            <v>HTF86/TJ</v>
          </cell>
          <cell r="K6">
            <v>65</v>
          </cell>
          <cell r="L6">
            <v>55.384615384615401</v>
          </cell>
          <cell r="M6">
            <v>4</v>
          </cell>
          <cell r="N6">
            <v>20.2</v>
          </cell>
          <cell r="O6">
            <v>0.76</v>
          </cell>
          <cell r="P6">
            <v>22.5</v>
          </cell>
          <cell r="Q6">
            <v>8.6538461538461495E-2</v>
          </cell>
          <cell r="R6">
            <v>0</v>
          </cell>
          <cell r="S6">
            <v>7.15583333333333E-3</v>
          </cell>
          <cell r="T6">
            <v>1.6666666666666701E-2</v>
          </cell>
          <cell r="U6">
            <v>0</v>
          </cell>
          <cell r="V6">
            <v>0.179767276363094</v>
          </cell>
          <cell r="W6">
            <v>0.09</v>
          </cell>
          <cell r="X6">
            <v>8.9767276363094103E-2</v>
          </cell>
          <cell r="Y6">
            <v>9.2712461377027003E-2</v>
          </cell>
          <cell r="Z6">
            <v>0.48139162638071598</v>
          </cell>
          <cell r="AA6">
            <v>2.9523076923076898E-2</v>
          </cell>
          <cell r="AB6">
            <v>0.16422942773770599</v>
          </cell>
          <cell r="AC6">
            <v>3.98060952922265E-2</v>
          </cell>
          <cell r="AD6">
            <v>0</v>
          </cell>
          <cell r="AE6">
            <v>0.90318198099751301</v>
          </cell>
          <cell r="AF6">
            <v>98000</v>
          </cell>
          <cell r="AG6">
            <v>0.22402187506072899</v>
          </cell>
        </row>
        <row r="7">
          <cell r="B7" t="str">
            <v>BPC0010063</v>
          </cell>
          <cell r="C7" t="str">
            <v>阀杆</v>
          </cell>
          <cell r="D7" t="str">
            <v>POM</v>
          </cell>
          <cell r="E7">
            <v>1.24E-3</v>
          </cell>
          <cell r="F7">
            <v>1.426E-3</v>
          </cell>
          <cell r="G7">
            <v>15.309699999999999</v>
          </cell>
          <cell r="H7">
            <v>0.85</v>
          </cell>
          <cell r="I7">
            <v>2.5684273176470599E-2</v>
          </cell>
          <cell r="J7" t="str">
            <v>HTF120/TJ</v>
          </cell>
          <cell r="K7">
            <v>55</v>
          </cell>
          <cell r="L7">
            <v>65.454545454545496</v>
          </cell>
          <cell r="M7">
            <v>8</v>
          </cell>
          <cell r="N7">
            <v>27.15</v>
          </cell>
          <cell r="O7">
            <v>0.76</v>
          </cell>
          <cell r="P7">
            <v>22.5</v>
          </cell>
          <cell r="Q7">
            <v>5.1136363636363598E-2</v>
          </cell>
          <cell r="R7">
            <v>0</v>
          </cell>
          <cell r="S7">
            <v>2.86233333333333E-3</v>
          </cell>
          <cell r="T7">
            <v>6.6666666666666697E-3</v>
          </cell>
          <cell r="U7">
            <v>0</v>
          </cell>
          <cell r="V7">
            <v>0.14046768721761599</v>
          </cell>
          <cell r="W7">
            <v>0.27</v>
          </cell>
          <cell r="X7">
            <v>-0.129532312782384</v>
          </cell>
          <cell r="Y7">
            <v>4.74604999820245E-2</v>
          </cell>
          <cell r="Z7">
            <v>0.364043607816665</v>
          </cell>
          <cell r="AA7">
            <v>2.3447727272727301E-2</v>
          </cell>
          <cell r="AB7">
            <v>0.166926128970868</v>
          </cell>
          <cell r="AC7">
            <v>2.0377165667282201E-2</v>
          </cell>
          <cell r="AD7">
            <v>0</v>
          </cell>
          <cell r="AE7">
            <v>0.81715173300547095</v>
          </cell>
          <cell r="AF7">
            <v>30789</v>
          </cell>
          <cell r="AG7">
            <v>0.15993154612834201</v>
          </cell>
        </row>
        <row r="8">
          <cell r="B8" t="str">
            <v>BPC0010064</v>
          </cell>
          <cell r="C8" t="str">
            <v>压盖</v>
          </cell>
          <cell r="D8" t="str">
            <v>POM</v>
          </cell>
          <cell r="E8">
            <v>1E-3</v>
          </cell>
          <cell r="F8">
            <v>1.08E-3</v>
          </cell>
          <cell r="G8">
            <v>15.309699999999999</v>
          </cell>
          <cell r="H8">
            <v>0.95</v>
          </cell>
          <cell r="I8">
            <v>1.74047115789474E-2</v>
          </cell>
          <cell r="J8" t="str">
            <v>HTF86/TJ</v>
          </cell>
          <cell r="K8">
            <v>65</v>
          </cell>
          <cell r="L8">
            <v>55.384615384615401</v>
          </cell>
          <cell r="M8">
            <v>8</v>
          </cell>
          <cell r="N8">
            <v>20.2</v>
          </cell>
          <cell r="O8">
            <v>0.76</v>
          </cell>
          <cell r="P8">
            <v>22.5</v>
          </cell>
          <cell r="Q8">
            <v>4.3269230769230803E-2</v>
          </cell>
          <cell r="R8">
            <v>0</v>
          </cell>
          <cell r="S8">
            <v>2.86233333333333E-3</v>
          </cell>
          <cell r="T8">
            <v>6.6666666666666697E-3</v>
          </cell>
          <cell r="U8">
            <v>0</v>
          </cell>
          <cell r="V8">
            <v>9.7669403893458406E-2</v>
          </cell>
          <cell r="W8">
            <v>0.14000000000000001</v>
          </cell>
          <cell r="X8">
            <v>-4.23305961065416E-2</v>
          </cell>
          <cell r="Y8">
            <v>6.8257472667069094E-2</v>
          </cell>
          <cell r="Z8">
            <v>0.44301725048338098</v>
          </cell>
          <cell r="AA8">
            <v>1.47615384615385E-2</v>
          </cell>
          <cell r="AB8">
            <v>0.151137796209353</v>
          </cell>
          <cell r="AC8">
            <v>2.9306345889606102E-2</v>
          </cell>
          <cell r="AD8">
            <v>0</v>
          </cell>
          <cell r="AE8">
            <v>0.82179975626826696</v>
          </cell>
          <cell r="AF8">
            <v>90140</v>
          </cell>
          <cell r="AG8">
            <v>0.122682221214575</v>
          </cell>
        </row>
        <row r="9">
          <cell r="B9" t="str">
            <v>BPC0010066</v>
          </cell>
          <cell r="C9" t="str">
            <v>滑动件</v>
          </cell>
          <cell r="D9" t="str">
            <v>POM</v>
          </cell>
          <cell r="E9">
            <v>2E-3</v>
          </cell>
          <cell r="F9">
            <v>2.16E-3</v>
          </cell>
          <cell r="G9">
            <v>15.309699999999999</v>
          </cell>
          <cell r="H9">
            <v>0.95</v>
          </cell>
          <cell r="I9">
            <v>3.4809423157894703E-2</v>
          </cell>
          <cell r="J9" t="str">
            <v>SA600/150</v>
          </cell>
          <cell r="K9">
            <v>65</v>
          </cell>
          <cell r="L9">
            <v>55.384615384615401</v>
          </cell>
          <cell r="M9">
            <v>2</v>
          </cell>
          <cell r="N9">
            <v>17.41</v>
          </cell>
          <cell r="O9">
            <v>0.76</v>
          </cell>
          <cell r="P9">
            <v>22.5</v>
          </cell>
          <cell r="Q9">
            <v>0.17307692307692299</v>
          </cell>
          <cell r="R9">
            <v>0</v>
          </cell>
          <cell r="S9">
            <v>2.86233333333333E-3</v>
          </cell>
          <cell r="T9">
            <v>6.6666666666666697E-3</v>
          </cell>
          <cell r="U9">
            <v>0</v>
          </cell>
          <cell r="V9">
            <v>0.31188962964926498</v>
          </cell>
          <cell r="W9">
            <v>0.27</v>
          </cell>
          <cell r="X9">
            <v>4.1889629649264799E-2</v>
          </cell>
          <cell r="Y9">
            <v>2.1375082827100302E-2</v>
          </cell>
          <cell r="Z9">
            <v>0.55493003493433402</v>
          </cell>
          <cell r="AA9">
            <v>5.0890769230769198E-2</v>
          </cell>
          <cell r="AB9">
            <v>0.163169161116381</v>
          </cell>
          <cell r="AC9">
            <v>9.1773918118154899E-3</v>
          </cell>
          <cell r="AD9">
            <v>0</v>
          </cell>
          <cell r="AE9">
            <v>0.88839185452546299</v>
          </cell>
          <cell r="AF9">
            <v>18200</v>
          </cell>
          <cell r="AG9">
            <v>0.39769467319838098</v>
          </cell>
        </row>
        <row r="10">
          <cell r="B10" t="str">
            <v>BPC0010067</v>
          </cell>
          <cell r="C10" t="str">
            <v>旋转盘</v>
          </cell>
          <cell r="D10" t="str">
            <v>POM</v>
          </cell>
          <cell r="E10">
            <v>1E-3</v>
          </cell>
          <cell r="F10">
            <v>1.08E-3</v>
          </cell>
          <cell r="G10">
            <v>15.309699999999999</v>
          </cell>
          <cell r="H10">
            <v>0.95</v>
          </cell>
          <cell r="I10">
            <v>1.74047115789474E-2</v>
          </cell>
          <cell r="J10" t="str">
            <v>SA600/150</v>
          </cell>
          <cell r="K10">
            <v>65</v>
          </cell>
          <cell r="L10">
            <v>55.384615384615401</v>
          </cell>
          <cell r="M10">
            <v>2</v>
          </cell>
          <cell r="N10">
            <v>17.41</v>
          </cell>
          <cell r="O10">
            <v>0.76</v>
          </cell>
          <cell r="P10">
            <v>22.5</v>
          </cell>
          <cell r="Q10">
            <v>0.17307692307692299</v>
          </cell>
          <cell r="R10">
            <v>0</v>
          </cell>
          <cell r="S10">
            <v>2.86233333333333E-3</v>
          </cell>
          <cell r="T10">
            <v>6.6666666666666697E-3</v>
          </cell>
          <cell r="U10">
            <v>0</v>
          </cell>
          <cell r="V10">
            <v>0.29155359822544202</v>
          </cell>
          <cell r="W10">
            <v>0.21</v>
          </cell>
          <cell r="X10">
            <v>8.1553598225442295E-2</v>
          </cell>
          <cell r="Y10">
            <v>2.2866007167271201E-2</v>
          </cell>
          <cell r="Z10">
            <v>0.593636724534925</v>
          </cell>
          <cell r="AA10">
            <v>5.0890769230769198E-2</v>
          </cell>
          <cell r="AB10">
            <v>0.174550304096807</v>
          </cell>
          <cell r="AC10">
            <v>9.8175201772678702E-3</v>
          </cell>
          <cell r="AD10">
            <v>0</v>
          </cell>
          <cell r="AE10">
            <v>0.94030356104372503</v>
          </cell>
          <cell r="AF10">
            <v>21300</v>
          </cell>
          <cell r="AG10">
            <v>0.37158760582995998</v>
          </cell>
        </row>
        <row r="11">
          <cell r="B11" t="str">
            <v>SHT0011969</v>
          </cell>
          <cell r="C11" t="str">
            <v>速降开关按钮</v>
          </cell>
          <cell r="D11" t="str">
            <v>ABS+PC</v>
          </cell>
          <cell r="E11">
            <v>1.2E-2</v>
          </cell>
          <cell r="F11">
            <v>1.26E-2</v>
          </cell>
          <cell r="G11">
            <v>18.584099999999999</v>
          </cell>
          <cell r="H11">
            <v>0.96</v>
          </cell>
          <cell r="I11">
            <v>0.24391631250000001</v>
          </cell>
          <cell r="J11" t="str">
            <v>HTF120/TJ</v>
          </cell>
          <cell r="K11">
            <v>51</v>
          </cell>
          <cell r="L11">
            <v>70.588235294117695</v>
          </cell>
          <cell r="M11">
            <v>2</v>
          </cell>
          <cell r="N11">
            <v>27.15</v>
          </cell>
          <cell r="O11">
            <v>0.76</v>
          </cell>
          <cell r="P11">
            <v>22.5</v>
          </cell>
          <cell r="Q11">
            <v>0.220588235294118</v>
          </cell>
          <cell r="R11">
            <v>0</v>
          </cell>
          <cell r="S11">
            <v>1.43116666666667E-2</v>
          </cell>
          <cell r="T11">
            <v>3.3333333333333298E-2</v>
          </cell>
          <cell r="U11">
            <v>0.3</v>
          </cell>
          <cell r="V11">
            <v>1.0016796701516499</v>
          </cell>
          <cell r="W11">
            <v>1.35</v>
          </cell>
          <cell r="X11">
            <v>-0.34832032984834599</v>
          </cell>
          <cell r="Y11">
            <v>3.3277438213642298E-2</v>
          </cell>
          <cell r="Z11">
            <v>0.22021834111969199</v>
          </cell>
          <cell r="AA11">
            <v>0.10114705882352901</v>
          </cell>
          <cell r="AB11">
            <v>0.100977450014749</v>
          </cell>
          <cell r="AC11">
            <v>1.42876680970274E-2</v>
          </cell>
          <cell r="AD11">
            <v>0.29949694392278098</v>
          </cell>
          <cell r="AE11">
            <v>0.75649269944445297</v>
          </cell>
          <cell r="AF11">
            <v>22465</v>
          </cell>
          <cell r="AG11">
            <v>1.19612240992647</v>
          </cell>
        </row>
        <row r="12">
          <cell r="B12" t="str">
            <v>SHT0011970</v>
          </cell>
          <cell r="C12" t="str">
            <v>速降开关底座</v>
          </cell>
          <cell r="D12" t="str">
            <v>ABS+PC</v>
          </cell>
          <cell r="E12">
            <v>1.7000000000000001E-2</v>
          </cell>
          <cell r="F12">
            <v>1.7850000000000001E-2</v>
          </cell>
          <cell r="G12">
            <v>18.584099999999999</v>
          </cell>
          <cell r="H12">
            <v>0.96</v>
          </cell>
          <cell r="I12">
            <v>0.34554810937500002</v>
          </cell>
          <cell r="J12" t="str">
            <v>HTF120/TJ</v>
          </cell>
          <cell r="K12">
            <v>51</v>
          </cell>
          <cell r="L12">
            <v>70.588235294117695</v>
          </cell>
          <cell r="M12">
            <v>2</v>
          </cell>
          <cell r="N12">
            <v>27.15</v>
          </cell>
          <cell r="O12">
            <v>0.76</v>
          </cell>
          <cell r="P12">
            <v>22.5</v>
          </cell>
          <cell r="Q12">
            <v>0.220588235294118</v>
          </cell>
          <cell r="R12">
            <v>0</v>
          </cell>
          <cell r="S12">
            <v>2.8623333333333299E-2</v>
          </cell>
          <cell r="T12">
            <v>6.6666666666666693E-2</v>
          </cell>
          <cell r="U12">
            <v>0</v>
          </cell>
          <cell r="V12">
            <v>0.86683643528837295</v>
          </cell>
          <cell r="W12">
            <v>1.23</v>
          </cell>
          <cell r="X12">
            <v>-0.36316356471162697</v>
          </cell>
          <cell r="Y12">
            <v>7.6908011653304006E-2</v>
          </cell>
          <cell r="Z12">
            <v>0.254475038558726</v>
          </cell>
          <cell r="AA12">
            <v>0.10114705882352901</v>
          </cell>
          <cell r="AB12">
            <v>0.11668528768046101</v>
          </cell>
          <cell r="AC12">
            <v>3.3020454803345999E-2</v>
          </cell>
          <cell r="AD12">
            <v>0</v>
          </cell>
          <cell r="AE12">
            <v>0.60136872966115495</v>
          </cell>
          <cell r="AF12">
            <v>22623</v>
          </cell>
          <cell r="AG12">
            <v>1.0962151052389699</v>
          </cell>
        </row>
        <row r="13">
          <cell r="B13" t="str">
            <v>BPC0010070</v>
          </cell>
          <cell r="C13" t="str">
            <v>后盖</v>
          </cell>
          <cell r="D13" t="str">
            <v>PA66</v>
          </cell>
          <cell r="E13">
            <v>0</v>
          </cell>
          <cell r="F13">
            <v>1.3625E-3</v>
          </cell>
          <cell r="G13">
            <v>21.238900000000001</v>
          </cell>
          <cell r="H13">
            <v>0.98</v>
          </cell>
          <cell r="I13">
            <v>2.9528572704081602E-2</v>
          </cell>
          <cell r="J13" t="str">
            <v>MA1600IIS/570</v>
          </cell>
          <cell r="K13">
            <v>51</v>
          </cell>
          <cell r="L13">
            <v>70.588235294117695</v>
          </cell>
          <cell r="M13">
            <v>2</v>
          </cell>
          <cell r="N13">
            <v>48.5</v>
          </cell>
          <cell r="O13">
            <v>0.76</v>
          </cell>
          <cell r="P13">
            <v>22.5</v>
          </cell>
          <cell r="Q13">
            <v>0.220588235294118</v>
          </cell>
          <cell r="R13">
            <v>0</v>
          </cell>
          <cell r="S13">
            <v>4.2716999999999998E-3</v>
          </cell>
          <cell r="T13">
            <v>0.01</v>
          </cell>
          <cell r="U13">
            <v>0</v>
          </cell>
          <cell r="V13">
            <v>0.50222213018763595</v>
          </cell>
          <cell r="W13">
            <v>0.16</v>
          </cell>
          <cell r="X13">
            <v>0.34222213018763598</v>
          </cell>
          <cell r="Y13">
            <v>1.9911508073656301E-2</v>
          </cell>
          <cell r="Z13">
            <v>0.43922444280124301</v>
          </cell>
          <cell r="AA13">
            <v>0.18068627450980401</v>
          </cell>
          <cell r="AB13">
            <v>0.35977362137008501</v>
          </cell>
          <cell r="AC13">
            <v>8.5055989038237793E-3</v>
          </cell>
          <cell r="AD13">
            <v>0</v>
          </cell>
          <cell r="AE13">
            <v>0.94120415861991302</v>
          </cell>
          <cell r="AF13">
            <v>10290</v>
          </cell>
          <cell r="AG13">
            <v>0.66047632376200505</v>
          </cell>
        </row>
        <row r="14">
          <cell r="B14" t="str">
            <v>BPC0010068</v>
          </cell>
          <cell r="C14" t="str">
            <v>连接件</v>
          </cell>
          <cell r="D14" t="str">
            <v>PA66</v>
          </cell>
          <cell r="E14">
            <v>0</v>
          </cell>
          <cell r="F14">
            <v>1.3625E-3</v>
          </cell>
          <cell r="G14">
            <v>21.238900000000001</v>
          </cell>
          <cell r="H14">
            <v>0.98</v>
          </cell>
          <cell r="I14">
            <v>2.9528572704081602E-2</v>
          </cell>
          <cell r="J14" t="str">
            <v>MA1600IIS/570</v>
          </cell>
          <cell r="K14">
            <v>51</v>
          </cell>
          <cell r="L14">
            <v>70.588235294117695</v>
          </cell>
          <cell r="M14">
            <v>2</v>
          </cell>
          <cell r="N14">
            <v>48.5</v>
          </cell>
          <cell r="O14">
            <v>0.76</v>
          </cell>
          <cell r="P14">
            <v>22.5</v>
          </cell>
          <cell r="Q14">
            <v>0.220588235294118</v>
          </cell>
          <cell r="R14">
            <v>0</v>
          </cell>
          <cell r="S14">
            <v>4.2716999999999998E-3</v>
          </cell>
          <cell r="T14">
            <v>0.01</v>
          </cell>
          <cell r="U14">
            <v>0</v>
          </cell>
          <cell r="V14">
            <v>0.50222213018763595</v>
          </cell>
          <cell r="W14">
            <v>0.16</v>
          </cell>
          <cell r="X14">
            <v>0.34222213018763598</v>
          </cell>
          <cell r="Y14">
            <v>1.9911508073656301E-2</v>
          </cell>
          <cell r="Z14">
            <v>0.43922444280124301</v>
          </cell>
          <cell r="AA14">
            <v>0.18068627450980401</v>
          </cell>
          <cell r="AB14">
            <v>0.35977362137008501</v>
          </cell>
          <cell r="AC14">
            <v>8.5055989038237793E-3</v>
          </cell>
          <cell r="AD14">
            <v>0</v>
          </cell>
          <cell r="AE14">
            <v>0.94120415861991302</v>
          </cell>
          <cell r="AF14">
            <v>0</v>
          </cell>
          <cell r="AG14">
            <v>0.66047632376200505</v>
          </cell>
        </row>
        <row r="15">
          <cell r="B15" t="str">
            <v>BPC0010012</v>
          </cell>
          <cell r="C15" t="str">
            <v>4mm卡箍(PC)</v>
          </cell>
          <cell r="D15" t="str">
            <v>PC
(Sabic LS2-111H)</v>
          </cell>
          <cell r="E15">
            <v>1E-3</v>
          </cell>
          <cell r="F15">
            <v>1.1000000000000001E-3</v>
          </cell>
          <cell r="G15">
            <v>23.716814159291999</v>
          </cell>
          <cell r="H15">
            <v>0.97</v>
          </cell>
          <cell r="I15">
            <v>2.6895356263114598E-2</v>
          </cell>
          <cell r="J15" t="str">
            <v>HTF86/TJ</v>
          </cell>
          <cell r="K15">
            <v>80</v>
          </cell>
          <cell r="L15">
            <v>45</v>
          </cell>
          <cell r="M15">
            <v>8</v>
          </cell>
          <cell r="N15">
            <v>20.2</v>
          </cell>
          <cell r="O15">
            <v>0.76</v>
          </cell>
          <cell r="P15">
            <v>22.5</v>
          </cell>
          <cell r="Q15">
            <v>3.515625E-2</v>
          </cell>
          <cell r="R15">
            <v>0</v>
          </cell>
          <cell r="S15">
            <v>2.8303333333333301E-3</v>
          </cell>
          <cell r="T15">
            <v>6.6666666666666697E-3</v>
          </cell>
          <cell r="U15">
            <v>0</v>
          </cell>
          <cell r="V15">
            <v>9.4229314899027999E-2</v>
          </cell>
          <cell r="W15">
            <v>0.12</v>
          </cell>
          <cell r="X15">
            <v>-2.5770685100972E-2</v>
          </cell>
          <cell r="Y15">
            <v>7.0749391246348103E-2</v>
          </cell>
          <cell r="Z15">
            <v>0.37309249290066299</v>
          </cell>
          <cell r="AA15">
            <v>1.1993749999999999E-2</v>
          </cell>
          <cell r="AB15">
            <v>0.12728257668913301</v>
          </cell>
          <cell r="AC15">
            <v>3.0036654053637001E-2</v>
          </cell>
          <cell r="AD15">
            <v>0</v>
          </cell>
          <cell r="AE15">
            <v>0.71457548755464795</v>
          </cell>
          <cell r="AF15">
            <v>1197276</v>
          </cell>
          <cell r="AG15">
            <v>0.120565034394672</v>
          </cell>
        </row>
        <row r="16">
          <cell r="B16" t="str">
            <v>BPC0010100</v>
          </cell>
          <cell r="C16" t="str">
            <v>6mm卡箍(PC)</v>
          </cell>
          <cell r="D16" t="str">
            <v>PC
(Sabic LS2-111H)</v>
          </cell>
          <cell r="E16">
            <v>1.2999999999999999E-3</v>
          </cell>
          <cell r="F16">
            <v>1.4300000000000001E-3</v>
          </cell>
          <cell r="G16">
            <v>23.716814159291999</v>
          </cell>
          <cell r="H16">
            <v>0.97</v>
          </cell>
          <cell r="I16">
            <v>3.4963963142048998E-2</v>
          </cell>
          <cell r="J16" t="str">
            <v>HTF86/TJ</v>
          </cell>
          <cell r="K16">
            <v>80</v>
          </cell>
          <cell r="L16">
            <v>45</v>
          </cell>
          <cell r="M16">
            <v>2</v>
          </cell>
          <cell r="N16">
            <v>20.2</v>
          </cell>
          <cell r="O16">
            <v>0.76</v>
          </cell>
          <cell r="P16">
            <v>22.5</v>
          </cell>
          <cell r="Q16">
            <v>0.140625</v>
          </cell>
          <cell r="R16">
            <v>0</v>
          </cell>
          <cell r="S16">
            <v>2.8303333333333301E-3</v>
          </cell>
          <cell r="T16">
            <v>6.6666666666666697E-3</v>
          </cell>
          <cell r="U16">
            <v>0</v>
          </cell>
          <cell r="V16">
            <v>0.26532792689451001</v>
          </cell>
          <cell r="W16">
            <v>0.19</v>
          </cell>
          <cell r="X16">
            <v>7.5327926894509706E-2</v>
          </cell>
          <cell r="Y16">
            <v>2.5126140111580601E-2</v>
          </cell>
          <cell r="Z16">
            <v>0.530004517978653</v>
          </cell>
          <cell r="AA16">
            <v>4.7974999999999997E-2</v>
          </cell>
          <cell r="AB16">
            <v>0.18081398577796201</v>
          </cell>
          <cell r="AC16">
            <v>1.06673027843715E-2</v>
          </cell>
          <cell r="AD16">
            <v>0</v>
          </cell>
          <cell r="AE16">
            <v>0.86822358448551096</v>
          </cell>
          <cell r="AF16">
            <v>113080</v>
          </cell>
          <cell r="AG16">
            <v>0.34484294471307397</v>
          </cell>
        </row>
        <row r="17">
          <cell r="B17" t="str">
            <v>BPC0010011</v>
          </cell>
          <cell r="C17" t="str">
            <v>三通接头4-4-4</v>
          </cell>
          <cell r="D17" t="str">
            <v>PA66</v>
          </cell>
          <cell r="E17">
            <v>1E-3</v>
          </cell>
          <cell r="F17">
            <v>1.1000000000000001E-3</v>
          </cell>
          <cell r="G17">
            <v>21.238900000000001</v>
          </cell>
          <cell r="H17">
            <v>0.97</v>
          </cell>
          <cell r="I17">
            <v>2.4085350515463899E-2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7.8125E-2</v>
          </cell>
          <cell r="R17">
            <v>0</v>
          </cell>
          <cell r="S17">
            <v>2.8623333333333299E-2</v>
          </cell>
          <cell r="T17">
            <v>6.6666666666666693E-2</v>
          </cell>
          <cell r="U17">
            <v>0</v>
          </cell>
          <cell r="V17">
            <v>0.24275193031494699</v>
          </cell>
          <cell r="W17">
            <v>0.16</v>
          </cell>
          <cell r="X17">
            <v>8.2751930314946695E-2</v>
          </cell>
          <cell r="Y17">
            <v>0.274628780830592</v>
          </cell>
          <cell r="Z17">
            <v>0.32183060253585</v>
          </cell>
          <cell r="AA17">
            <v>2.66527777777778E-2</v>
          </cell>
          <cell r="AB17">
            <v>0.109794298002897</v>
          </cell>
          <cell r="AC17">
            <v>0.117911867049615</v>
          </cell>
          <cell r="AD17">
            <v>0</v>
          </cell>
          <cell r="AE17">
            <v>0.90078204328091005</v>
          </cell>
          <cell r="AF17">
            <v>0</v>
          </cell>
          <cell r="AG17">
            <v>0.28858469243986301</v>
          </cell>
        </row>
        <row r="18">
          <cell r="B18" t="str">
            <v>BPC0010098</v>
          </cell>
          <cell r="C18" t="str">
            <v>4-6变径接头</v>
          </cell>
          <cell r="D18" t="str">
            <v>PA66</v>
          </cell>
          <cell r="E18">
            <v>1E-3</v>
          </cell>
          <cell r="F18">
            <v>1.1000000000000001E-3</v>
          </cell>
          <cell r="G18">
            <v>21.238900000000001</v>
          </cell>
          <cell r="H18">
            <v>0.97</v>
          </cell>
          <cell r="I18">
            <v>2.4085350515463899E-2</v>
          </cell>
          <cell r="J18" t="str">
            <v>HTF86/TJ</v>
          </cell>
          <cell r="K18">
            <v>72</v>
          </cell>
          <cell r="L18">
            <v>50</v>
          </cell>
          <cell r="M18">
            <v>4</v>
          </cell>
          <cell r="N18">
            <v>20.2</v>
          </cell>
          <cell r="O18">
            <v>0.76</v>
          </cell>
          <cell r="P18">
            <v>22.5</v>
          </cell>
          <cell r="Q18">
            <v>7.8125E-2</v>
          </cell>
          <cell r="R18">
            <v>0</v>
          </cell>
          <cell r="S18">
            <v>1.43116666666667E-2</v>
          </cell>
          <cell r="T18">
            <v>3.3333333333333298E-2</v>
          </cell>
          <cell r="U18">
            <v>0</v>
          </cell>
          <cell r="V18">
            <v>0.195106930314947</v>
          </cell>
          <cell r="W18">
            <v>0.16</v>
          </cell>
          <cell r="X18">
            <v>3.5106930314946702E-2</v>
          </cell>
          <cell r="Y18">
            <v>0.170846485460695</v>
          </cell>
          <cell r="Z18">
            <v>0.40042145029850301</v>
          </cell>
          <cell r="AA18">
            <v>2.66527777777778E-2</v>
          </cell>
          <cell r="AB18">
            <v>0.13660600233294701</v>
          </cell>
          <cell r="AC18">
            <v>7.3352938532549497E-2</v>
          </cell>
          <cell r="AD18">
            <v>0</v>
          </cell>
          <cell r="AE18">
            <v>0.87655307540032201</v>
          </cell>
          <cell r="AF18">
            <v>82600</v>
          </cell>
          <cell r="AG18">
            <v>0.24093969243986299</v>
          </cell>
        </row>
        <row r="19">
          <cell r="B19" t="str">
            <v>BPC0010099</v>
          </cell>
          <cell r="C19" t="str">
            <v>4-4直通接头</v>
          </cell>
          <cell r="D19" t="str">
            <v>PA66</v>
          </cell>
          <cell r="E19">
            <v>1E-3</v>
          </cell>
          <cell r="F19">
            <v>1.1000000000000001E-3</v>
          </cell>
          <cell r="G19">
            <v>21.238900000000001</v>
          </cell>
          <cell r="H19">
            <v>0.97</v>
          </cell>
          <cell r="I19">
            <v>2.4085350515463899E-2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7.8125E-2</v>
          </cell>
          <cell r="R19">
            <v>0</v>
          </cell>
          <cell r="S19">
            <v>1.43116666666667E-2</v>
          </cell>
          <cell r="T19">
            <v>3.3333333333333298E-2</v>
          </cell>
          <cell r="U19">
            <v>0</v>
          </cell>
          <cell r="V19">
            <v>0.195106930314947</v>
          </cell>
          <cell r="W19">
            <v>0.16</v>
          </cell>
          <cell r="X19">
            <v>3.5106930314946702E-2</v>
          </cell>
          <cell r="Y19">
            <v>0.170846485460695</v>
          </cell>
          <cell r="Z19">
            <v>0.40042145029850301</v>
          </cell>
          <cell r="AA19">
            <v>2.66527777777778E-2</v>
          </cell>
          <cell r="AB19">
            <v>0.13660600233294701</v>
          </cell>
          <cell r="AC19">
            <v>7.3352938532549497E-2</v>
          </cell>
          <cell r="AD19">
            <v>0</v>
          </cell>
          <cell r="AE19">
            <v>0.87655307540032201</v>
          </cell>
          <cell r="AF19">
            <v>183411</v>
          </cell>
          <cell r="AG19">
            <v>0.24093969243986299</v>
          </cell>
        </row>
        <row r="20">
          <cell r="B20" t="str">
            <v>BPC0010059</v>
          </cell>
          <cell r="C20" t="str">
            <v>升降气阀手柄（黑色）</v>
          </cell>
          <cell r="D20" t="str">
            <v>ABS+PC</v>
          </cell>
          <cell r="E20">
            <v>3.5000000000000003E-2</v>
          </cell>
          <cell r="F20">
            <v>3.6749999999999998E-2</v>
          </cell>
          <cell r="G20">
            <v>18.584099999999999</v>
          </cell>
          <cell r="H20">
            <v>0.97</v>
          </cell>
          <cell r="I20">
            <v>0.70408832474226801</v>
          </cell>
          <cell r="J20" t="str">
            <v>MA2000/7700</v>
          </cell>
          <cell r="K20">
            <v>42</v>
          </cell>
          <cell r="L20">
            <v>85.714285714285694</v>
          </cell>
          <cell r="M20">
            <v>2</v>
          </cell>
          <cell r="N20">
            <v>39.75</v>
          </cell>
          <cell r="O20">
            <v>0.76</v>
          </cell>
          <cell r="P20">
            <v>22.5</v>
          </cell>
          <cell r="Q20">
            <v>0.26785714285714302</v>
          </cell>
          <cell r="R20">
            <v>0</v>
          </cell>
          <cell r="S20">
            <v>9.4781111111111094E-2</v>
          </cell>
          <cell r="T20">
            <v>0.22222222222222199</v>
          </cell>
          <cell r="U20">
            <v>0.3</v>
          </cell>
          <cell r="V20">
            <v>1.9350046268896499</v>
          </cell>
          <cell r="W20">
            <v>2.79</v>
          </cell>
          <cell r="X20">
            <v>-0.85499537311034601</v>
          </cell>
          <cell r="Y20">
            <v>0.11484325108794401</v>
          </cell>
          <cell r="Z20">
            <v>0.13842713300779</v>
          </cell>
          <cell r="AA20">
            <v>0.17982142857142899</v>
          </cell>
          <cell r="AB20">
            <v>9.2930748625896203E-2</v>
          </cell>
          <cell r="AC20">
            <v>4.8982369237774499E-2</v>
          </cell>
          <cell r="AD20">
            <v>0.15503838896872499</v>
          </cell>
          <cell r="AE20">
            <v>0.63613093480090199</v>
          </cell>
          <cell r="AF20">
            <v>36792</v>
          </cell>
          <cell r="AG20">
            <v>2.3446536775895899</v>
          </cell>
        </row>
        <row r="21">
          <cell r="B21" t="str">
            <v>SHT0012139</v>
          </cell>
          <cell r="C21" t="str">
            <v>升降气阀手柄（灰色）</v>
          </cell>
          <cell r="D21" t="str">
            <v>ABS+PC</v>
          </cell>
          <cell r="E21">
            <v>3.5000000000000003E-2</v>
          </cell>
          <cell r="F21">
            <v>3.78E-2</v>
          </cell>
          <cell r="G21">
            <v>18.584099999999999</v>
          </cell>
          <cell r="H21">
            <v>0.97</v>
          </cell>
          <cell r="I21">
            <v>0.72420513402061903</v>
          </cell>
          <cell r="J21" t="str">
            <v>MA2000/7700</v>
          </cell>
          <cell r="K21">
            <v>42</v>
          </cell>
          <cell r="L21">
            <v>85.714285714285694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0.26785714285714302</v>
          </cell>
          <cell r="R21">
            <v>0</v>
          </cell>
          <cell r="S21">
            <v>9.4781111111111094E-2</v>
          </cell>
          <cell r="T21">
            <v>0.22222222222222199</v>
          </cell>
          <cell r="U21">
            <v>0.3</v>
          </cell>
          <cell r="V21">
            <v>1.9580248931772499</v>
          </cell>
          <cell r="W21">
            <v>2.79</v>
          </cell>
          <cell r="X21">
            <v>-0.831975106822748</v>
          </cell>
          <cell r="Y21">
            <v>0.113493052614682</v>
          </cell>
          <cell r="Z21">
            <v>0.136799661633768</v>
          </cell>
          <cell r="AA21">
            <v>0.17982142857142899</v>
          </cell>
          <cell r="AB21">
            <v>9.1838172843469595E-2</v>
          </cell>
          <cell r="AC21">
            <v>4.8406489335950903E-2</v>
          </cell>
          <cell r="AD21">
            <v>0.15321562102982</v>
          </cell>
          <cell r="AE21">
            <v>0.63013486879348901</v>
          </cell>
          <cell r="AF21">
            <v>0</v>
          </cell>
          <cell r="AG21">
            <v>2.3748288915071201</v>
          </cell>
        </row>
        <row r="22">
          <cell r="B22" t="str">
            <v>BPC0010058</v>
          </cell>
          <cell r="C22" t="str">
            <v>升降气阀安装座</v>
          </cell>
          <cell r="D22" t="str">
            <v>PA6+GF30</v>
          </cell>
          <cell r="E22">
            <v>0</v>
          </cell>
          <cell r="F22">
            <v>4.48E-2</v>
          </cell>
          <cell r="G22">
            <v>13.716799999999999</v>
          </cell>
          <cell r="H22">
            <v>0.94</v>
          </cell>
          <cell r="I22">
            <v>0.65373685106382995</v>
          </cell>
          <cell r="J22" t="str">
            <v>MA3200/1700</v>
          </cell>
          <cell r="K22">
            <v>36</v>
          </cell>
          <cell r="L22">
            <v>100</v>
          </cell>
          <cell r="M22">
            <v>2</v>
          </cell>
          <cell r="N22">
            <v>68.900000000000006</v>
          </cell>
          <cell r="O22">
            <v>0.76</v>
          </cell>
          <cell r="P22">
            <v>22.5</v>
          </cell>
          <cell r="Q22">
            <v>0.3125</v>
          </cell>
          <cell r="R22">
            <v>0.9</v>
          </cell>
          <cell r="S22">
            <v>3.6575652173913002E-2</v>
          </cell>
          <cell r="T22">
            <v>8.6956521739130405E-2</v>
          </cell>
          <cell r="U22">
            <v>0</v>
          </cell>
          <cell r="V22">
            <v>2.6209173561976402</v>
          </cell>
          <cell r="W22">
            <v>4.59</v>
          </cell>
          <cell r="X22">
            <v>-1.9690826438023601</v>
          </cell>
          <cell r="Y22">
            <v>3.3177895340158602E-2</v>
          </cell>
          <cell r="Z22">
            <v>0.11923306137869499</v>
          </cell>
          <cell r="AA22">
            <v>0.36363888888888901</v>
          </cell>
          <cell r="AB22">
            <v>0.138744889467422</v>
          </cell>
          <cell r="AC22">
            <v>1.3955286337977499E-2</v>
          </cell>
          <cell r="AD22">
            <v>0</v>
          </cell>
          <cell r="AE22">
            <v>0.75056945251709295</v>
          </cell>
          <cell r="AF22">
            <v>44889</v>
          </cell>
          <cell r="AG22">
            <v>3.10834578384212</v>
          </cell>
        </row>
        <row r="23">
          <cell r="B23" t="str">
            <v>BPC0010078</v>
          </cell>
          <cell r="C23" t="str">
            <v>阀体外壳（二孔）</v>
          </cell>
          <cell r="D23" t="str">
            <v>POM</v>
          </cell>
          <cell r="E23">
            <v>0</v>
          </cell>
          <cell r="F23">
            <v>2.1575E-2</v>
          </cell>
          <cell r="G23">
            <v>15.309699999999999</v>
          </cell>
          <cell r="H23">
            <v>0.95</v>
          </cell>
          <cell r="I23">
            <v>0.34769134473684199</v>
          </cell>
          <cell r="J23" t="str">
            <v>MA2000/7700</v>
          </cell>
          <cell r="K23">
            <v>60</v>
          </cell>
          <cell r="L23">
            <v>60</v>
          </cell>
          <cell r="M23">
            <v>1</v>
          </cell>
          <cell r="N23">
            <v>39.75</v>
          </cell>
          <cell r="O23">
            <v>0.76</v>
          </cell>
          <cell r="P23">
            <v>22.5</v>
          </cell>
          <cell r="Q23">
            <v>0.375</v>
          </cell>
          <cell r="R23">
            <v>0</v>
          </cell>
          <cell r="S23">
            <v>2.8623333333333299E-2</v>
          </cell>
          <cell r="T23">
            <v>6.6666666666666693E-2</v>
          </cell>
          <cell r="U23">
            <v>0</v>
          </cell>
          <cell r="V23">
            <v>1.2338477817451501</v>
          </cell>
          <cell r="W23">
            <v>1.98</v>
          </cell>
          <cell r="X23">
            <v>-0.74615221825484801</v>
          </cell>
          <cell r="Y23">
            <v>5.4031516409887702E-2</v>
          </cell>
          <cell r="Z23">
            <v>0.30392727980561801</v>
          </cell>
          <cell r="AA23">
            <v>0.25174999999999997</v>
          </cell>
          <cell r="AB23">
            <v>0.204036513842838</v>
          </cell>
          <cell r="AC23">
            <v>2.3198431570585199E-2</v>
          </cell>
          <cell r="AD23">
            <v>0</v>
          </cell>
          <cell r="AE23">
            <v>0.71820564101913098</v>
          </cell>
          <cell r="AF23">
            <v>65152</v>
          </cell>
          <cell r="AG23">
            <v>1.55695201710526</v>
          </cell>
        </row>
        <row r="24">
          <cell r="B24" t="str">
            <v>BPC0010084</v>
          </cell>
          <cell r="C24" t="str">
            <v>行程补偿气缸缸体</v>
          </cell>
          <cell r="D24" t="str">
            <v>POM</v>
          </cell>
          <cell r="E24">
            <v>0</v>
          </cell>
          <cell r="F24">
            <v>1.6625000000000001E-2</v>
          </cell>
          <cell r="G24">
            <v>15.309699999999999</v>
          </cell>
          <cell r="H24">
            <v>0.95</v>
          </cell>
          <cell r="I24">
            <v>0.26791975000000001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R24">
            <v>0</v>
          </cell>
          <cell r="S24">
            <v>2.8623333333333299E-2</v>
          </cell>
          <cell r="T24">
            <v>6.6666666666666693E-2</v>
          </cell>
          <cell r="U24">
            <v>0</v>
          </cell>
          <cell r="V24">
            <v>1.14064097105263</v>
          </cell>
          <cell r="W24">
            <v>1.35</v>
          </cell>
          <cell r="X24">
            <v>-0.20935902894736899</v>
          </cell>
          <cell r="Y24">
            <v>5.8446670213103E-2</v>
          </cell>
          <cell r="Z24">
            <v>0.32876251994870398</v>
          </cell>
          <cell r="AA24">
            <v>0.25174999999999997</v>
          </cell>
          <cell r="AB24">
            <v>0.22070923839223</v>
          </cell>
          <cell r="AC24">
            <v>2.5094077855995701E-2</v>
          </cell>
          <cell r="AD24">
            <v>0</v>
          </cell>
          <cell r="AE24">
            <v>0.76511474092259502</v>
          </cell>
          <cell r="AF24">
            <v>64057</v>
          </cell>
          <cell r="AG24">
            <v>1.437294625</v>
          </cell>
        </row>
        <row r="25">
          <cell r="B25" t="str">
            <v>BPC0010024</v>
          </cell>
          <cell r="C25" t="str">
            <v>气管固定板</v>
          </cell>
          <cell r="D25" t="str">
            <v>POM</v>
          </cell>
          <cell r="E25">
            <v>0</v>
          </cell>
          <cell r="F25">
            <v>6.7000000000000002E-3</v>
          </cell>
          <cell r="G25">
            <v>15.309699999999999</v>
          </cell>
          <cell r="H25">
            <v>0.98</v>
          </cell>
          <cell r="I25">
            <v>0.10466835714285699</v>
          </cell>
          <cell r="J25" t="str">
            <v>HTF120/TJ</v>
          </cell>
          <cell r="K25">
            <v>102</v>
          </cell>
          <cell r="L25">
            <v>35.294117647058798</v>
          </cell>
          <cell r="M25">
            <v>4</v>
          </cell>
          <cell r="N25">
            <v>27.15</v>
          </cell>
          <cell r="O25">
            <v>0.76</v>
          </cell>
          <cell r="P25">
            <v>22.5</v>
          </cell>
          <cell r="Q25">
            <v>5.5147058823529403E-2</v>
          </cell>
          <cell r="R25">
            <v>0</v>
          </cell>
          <cell r="S25">
            <v>2.8623333333333299E-2</v>
          </cell>
          <cell r="T25">
            <v>6.6666666666666693E-2</v>
          </cell>
          <cell r="U25">
            <v>0</v>
          </cell>
          <cell r="V25">
            <v>0.30494655157777401</v>
          </cell>
          <cell r="W25">
            <v>0.43</v>
          </cell>
          <cell r="X25">
            <v>-0.12505344842222599</v>
          </cell>
          <cell r="Y25">
            <v>0.21861754567066799</v>
          </cell>
          <cell r="Z25">
            <v>0.18084171976433899</v>
          </cell>
          <cell r="AA25">
            <v>2.5286764705882401E-2</v>
          </cell>
          <cell r="AB25">
            <v>8.2921956569274993E-2</v>
          </cell>
          <cell r="AC25">
            <v>9.3863443233701202E-2</v>
          </cell>
          <cell r="AD25">
            <v>0</v>
          </cell>
          <cell r="AE25">
            <v>0.656764909780715</v>
          </cell>
          <cell r="AF25">
            <v>72725</v>
          </cell>
          <cell r="AG25">
            <v>0.37294327100840302</v>
          </cell>
        </row>
        <row r="26">
          <cell r="B26" t="str">
            <v>BPC0010088</v>
          </cell>
          <cell r="C26" t="str">
            <v>导向杆</v>
          </cell>
          <cell r="D26" t="str">
            <v>POM</v>
          </cell>
          <cell r="E26">
            <v>2.1000000000000001E-2</v>
          </cell>
          <cell r="F26">
            <v>2.247E-2</v>
          </cell>
          <cell r="G26">
            <v>15.309699999999999</v>
          </cell>
          <cell r="H26">
            <v>0.95</v>
          </cell>
          <cell r="I26">
            <v>0.36211469368421101</v>
          </cell>
          <cell r="J26" t="str">
            <v>MA1600IIS/570</v>
          </cell>
          <cell r="K26">
            <v>48</v>
          </cell>
          <cell r="L26">
            <v>75</v>
          </cell>
          <cell r="M26">
            <v>2</v>
          </cell>
          <cell r="N26">
            <v>48.5</v>
          </cell>
          <cell r="O26">
            <v>0.76</v>
          </cell>
          <cell r="P26">
            <v>22.5</v>
          </cell>
          <cell r="Q26">
            <v>0.234375</v>
          </cell>
          <cell r="R26">
            <v>0</v>
          </cell>
          <cell r="S26">
            <v>8.4415000000000004E-2</v>
          </cell>
          <cell r="T26">
            <v>0.2</v>
          </cell>
          <cell r="U26">
            <v>0</v>
          </cell>
          <cell r="V26">
            <v>1.2056786157783901</v>
          </cell>
          <cell r="W26">
            <v>1.26</v>
          </cell>
          <cell r="X26">
            <v>-5.4321384221606199E-2</v>
          </cell>
          <cell r="Y26">
            <v>0.165881684706566</v>
          </cell>
          <cell r="Z26">
            <v>0.194392599265507</v>
          </cell>
          <cell r="AA26">
            <v>0.19197916666666701</v>
          </cell>
          <cell r="AB26">
            <v>0.15922913797614599</v>
          </cell>
          <cell r="AC26">
            <v>7.0014512072523696E-2</v>
          </cell>
          <cell r="AD26">
            <v>0</v>
          </cell>
          <cell r="AE26">
            <v>0.69965902277330605</v>
          </cell>
          <cell r="AF26">
            <v>25399</v>
          </cell>
          <cell r="AG26">
            <v>1.46711829052632</v>
          </cell>
        </row>
        <row r="27">
          <cell r="B27" t="str">
            <v>BPC0010079</v>
          </cell>
          <cell r="C27" t="str">
            <v>气囊密封支撑圈</v>
          </cell>
          <cell r="D27" t="str">
            <v>POM</v>
          </cell>
          <cell r="E27">
            <v>0</v>
          </cell>
          <cell r="F27">
            <v>2.0999999999999999E-3</v>
          </cell>
          <cell r="G27">
            <v>15.309699999999999</v>
          </cell>
          <cell r="H27">
            <v>0.96</v>
          </cell>
          <cell r="I27">
            <v>3.3489968750000002E-2</v>
          </cell>
          <cell r="J27" t="str">
            <v>MA2000/7700</v>
          </cell>
          <cell r="K27">
            <v>65</v>
          </cell>
          <cell r="L27">
            <v>55.384615384615401</v>
          </cell>
          <cell r="M27">
            <v>1</v>
          </cell>
          <cell r="N27">
            <v>39.75</v>
          </cell>
          <cell r="O27">
            <v>0.76</v>
          </cell>
          <cell r="P27">
            <v>22.5</v>
          </cell>
          <cell r="Q27">
            <v>0.34615384615384598</v>
          </cell>
          <cell r="R27">
            <v>0</v>
          </cell>
          <cell r="S27">
            <v>7.15583333333333E-3</v>
          </cell>
          <cell r="T27">
            <v>1.6666666666666701E-2</v>
          </cell>
          <cell r="U27">
            <v>0</v>
          </cell>
          <cell r="V27">
            <v>0.73148037252103404</v>
          </cell>
          <cell r="W27">
            <v>0.26</v>
          </cell>
          <cell r="X27">
            <v>0.47148037252103397</v>
          </cell>
          <cell r="Y27">
            <v>2.2784844669482201E-2</v>
          </cell>
          <cell r="Z27">
            <v>0.47322369698155198</v>
          </cell>
          <cell r="AA27">
            <v>0.232384615384615</v>
          </cell>
          <cell r="AB27">
            <v>0.31769084190694802</v>
          </cell>
          <cell r="AC27">
            <v>9.7826730588421399E-3</v>
          </cell>
          <cell r="AD27">
            <v>0</v>
          </cell>
          <cell r="AE27">
            <v>0.954216175842726</v>
          </cell>
          <cell r="AF27">
            <v>78132</v>
          </cell>
          <cell r="AG27">
            <v>0.94186514543269195</v>
          </cell>
        </row>
        <row r="28">
          <cell r="B28" t="str">
            <v>BPC0010080</v>
          </cell>
          <cell r="C28" t="str">
            <v>气源密封支撑圈</v>
          </cell>
          <cell r="D28" t="str">
            <v>POM</v>
          </cell>
          <cell r="E28">
            <v>0</v>
          </cell>
          <cell r="F28">
            <v>1.5499999999999999E-3</v>
          </cell>
          <cell r="G28">
            <v>15.309699999999999</v>
          </cell>
          <cell r="H28">
            <v>0.96</v>
          </cell>
          <cell r="I28">
            <v>2.4718786458333301E-2</v>
          </cell>
          <cell r="J28" t="str">
            <v>MA2000/7700</v>
          </cell>
          <cell r="K28">
            <v>65</v>
          </cell>
          <cell r="L28">
            <v>55.384615384615401</v>
          </cell>
          <cell r="M28">
            <v>1</v>
          </cell>
          <cell r="N28">
            <v>39.75</v>
          </cell>
          <cell r="O28">
            <v>0.76</v>
          </cell>
          <cell r="P28">
            <v>22.5</v>
          </cell>
          <cell r="Q28">
            <v>0.34615384615384598</v>
          </cell>
          <cell r="R28">
            <v>0</v>
          </cell>
          <cell r="S28">
            <v>7.15583333333333E-3</v>
          </cell>
          <cell r="T28">
            <v>1.6666666666666701E-2</v>
          </cell>
          <cell r="U28">
            <v>0</v>
          </cell>
          <cell r="V28">
            <v>0.72133869299629405</v>
          </cell>
          <cell r="W28">
            <v>0.23</v>
          </cell>
          <cell r="X28">
            <v>0.49133869299629401</v>
          </cell>
          <cell r="Y28">
            <v>2.3105188767064098E-2</v>
          </cell>
          <cell r="Z28">
            <v>0.47987699746979301</v>
          </cell>
          <cell r="AA28">
            <v>0.232384615384615</v>
          </cell>
          <cell r="AB28">
            <v>0.322157424301387</v>
          </cell>
          <cell r="AC28">
            <v>9.9202127971389602E-3</v>
          </cell>
          <cell r="AD28">
            <v>0</v>
          </cell>
          <cell r="AE28">
            <v>0.96573206636724795</v>
          </cell>
          <cell r="AF28">
            <v>78202</v>
          </cell>
          <cell r="AG28">
            <v>0.92870837199519196</v>
          </cell>
        </row>
        <row r="29">
          <cell r="B29" t="str">
            <v>BPC0010081</v>
          </cell>
          <cell r="C29" t="str">
            <v>阻尼密封支撑圈</v>
          </cell>
          <cell r="D29" t="str">
            <v>POM</v>
          </cell>
          <cell r="E29">
            <v>0</v>
          </cell>
          <cell r="F29">
            <v>2.3500000000000001E-3</v>
          </cell>
          <cell r="G29">
            <v>15.309699999999999</v>
          </cell>
          <cell r="H29">
            <v>0.96</v>
          </cell>
          <cell r="I29">
            <v>3.74768697916667E-2</v>
          </cell>
          <cell r="J29" t="str">
            <v>MA2000/7700</v>
          </cell>
          <cell r="K29">
            <v>65</v>
          </cell>
          <cell r="L29">
            <v>55.384615384615401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0.34615384615384598</v>
          </cell>
          <cell r="R29">
            <v>0</v>
          </cell>
          <cell r="S29">
            <v>7.15583333333333E-3</v>
          </cell>
          <cell r="T29">
            <v>1.6666666666666701E-2</v>
          </cell>
          <cell r="U29">
            <v>0</v>
          </cell>
          <cell r="V29">
            <v>0.73609022685046099</v>
          </cell>
          <cell r="W29">
            <v>0.26</v>
          </cell>
          <cell r="X29">
            <v>0.47609022685046098</v>
          </cell>
          <cell r="Y29">
            <v>2.2642151816060701E-2</v>
          </cell>
          <cell r="Z29">
            <v>0.47026007617972099</v>
          </cell>
          <cell r="AA29">
            <v>0.232384615384615</v>
          </cell>
          <cell r="AB29">
            <v>0.31570126447531999</v>
          </cell>
          <cell r="AC29">
            <v>9.7214078822256394E-3</v>
          </cell>
          <cell r="AD29">
            <v>0</v>
          </cell>
          <cell r="AE29">
            <v>0.94908658147518099</v>
          </cell>
          <cell r="AF29">
            <v>77246</v>
          </cell>
          <cell r="AG29">
            <v>0.94784549699519205</v>
          </cell>
        </row>
        <row r="30">
          <cell r="B30" t="str">
            <v>BPC0010035</v>
          </cell>
          <cell r="C30" t="str">
            <v>气缸支架</v>
          </cell>
          <cell r="D30" t="str">
            <v>PA6+GF30</v>
          </cell>
          <cell r="E30">
            <v>2.3E-2</v>
          </cell>
          <cell r="F30">
            <v>2.3689999999999999E-2</v>
          </cell>
          <cell r="G30">
            <v>13.716799999999999</v>
          </cell>
          <cell r="H30">
            <v>0.98</v>
          </cell>
          <cell r="I30">
            <v>0.33158264489795902</v>
          </cell>
          <cell r="J30" t="str">
            <v>HTF120/TJ</v>
          </cell>
          <cell r="K30">
            <v>60</v>
          </cell>
          <cell r="L30">
            <v>60</v>
          </cell>
          <cell r="M30">
            <v>2</v>
          </cell>
          <cell r="N30">
            <v>27.15</v>
          </cell>
          <cell r="O30">
            <v>0.76</v>
          </cell>
          <cell r="P30">
            <v>22.5</v>
          </cell>
          <cell r="Q30">
            <v>0.1875</v>
          </cell>
          <cell r="R30">
            <v>0</v>
          </cell>
          <cell r="S30">
            <v>2.9348333333333299E-2</v>
          </cell>
          <cell r="T30">
            <v>6.6666666666666693E-2</v>
          </cell>
          <cell r="U30">
            <v>0</v>
          </cell>
          <cell r="V30">
            <v>0.78133539371095395</v>
          </cell>
          <cell r="W30">
            <v>1.76</v>
          </cell>
          <cell r="X30">
            <v>-0.97866460628904595</v>
          </cell>
          <cell r="Y30">
            <v>8.5324007082327694E-2</v>
          </cell>
          <cell r="Z30">
            <v>0.23997376991904601</v>
          </cell>
          <cell r="AA30">
            <v>8.5974999999999996E-2</v>
          </cell>
          <cell r="AB30">
            <v>0.110035972633547</v>
          </cell>
          <cell r="AC30">
            <v>3.7561761017817601E-2</v>
          </cell>
          <cell r="AD30">
            <v>0</v>
          </cell>
          <cell r="AE30">
            <v>0.57562060087524403</v>
          </cell>
          <cell r="AF30">
            <v>2385</v>
          </cell>
          <cell r="AG30">
            <v>1.00360146734694</v>
          </cell>
        </row>
        <row r="31">
          <cell r="B31" t="str">
            <v>BPC0010041</v>
          </cell>
          <cell r="C31" t="str">
            <v>挡片</v>
          </cell>
          <cell r="D31" t="str">
            <v>PA6+GF30</v>
          </cell>
          <cell r="E31">
            <v>1E-3</v>
          </cell>
          <cell r="F31">
            <v>1.0499999999999999E-3</v>
          </cell>
          <cell r="G31">
            <v>13.716799999999999</v>
          </cell>
          <cell r="H31">
            <v>0.98</v>
          </cell>
          <cell r="I31">
            <v>1.4696571428571399E-2</v>
          </cell>
          <cell r="J31" t="str">
            <v>HTF120/TJ</v>
          </cell>
          <cell r="K31">
            <v>60</v>
          </cell>
          <cell r="L31">
            <v>60</v>
          </cell>
          <cell r="M31">
            <v>2</v>
          </cell>
          <cell r="N31">
            <v>27.15</v>
          </cell>
          <cell r="O31">
            <v>0.76</v>
          </cell>
          <cell r="P31">
            <v>22.5</v>
          </cell>
          <cell r="Q31">
            <v>0.1875</v>
          </cell>
          <cell r="R31">
            <v>0</v>
          </cell>
          <cell r="S31">
            <v>4.77055555555556E-3</v>
          </cell>
          <cell r="T31">
            <v>1.1111111111111099E-2</v>
          </cell>
          <cell r="U31">
            <v>0</v>
          </cell>
          <cell r="V31">
            <v>0.34228007920310999</v>
          </cell>
          <cell r="W31">
            <v>0.08</v>
          </cell>
          <cell r="X31">
            <v>0.26228007920310997</v>
          </cell>
          <cell r="Y31">
            <v>3.24620443497027E-2</v>
          </cell>
          <cell r="Z31">
            <v>0.54779699840123297</v>
          </cell>
          <cell r="AA31">
            <v>8.5974999999999996E-2</v>
          </cell>
          <cell r="AB31">
            <v>0.251183183666912</v>
          </cell>
          <cell r="AC31">
            <v>1.3937578741544899E-2</v>
          </cell>
          <cell r="AD31">
            <v>0</v>
          </cell>
          <cell r="AE31">
            <v>0.95706273218474303</v>
          </cell>
          <cell r="AF31">
            <v>1200</v>
          </cell>
          <cell r="AG31">
            <v>0.44813902380952397</v>
          </cell>
        </row>
        <row r="32">
          <cell r="B32" t="str">
            <v>BPC0010036</v>
          </cell>
          <cell r="C32" t="str">
            <v>气缸缸体</v>
          </cell>
          <cell r="D32" t="str">
            <v>POM</v>
          </cell>
          <cell r="E32">
            <v>8.9999999999999993E-3</v>
          </cell>
          <cell r="F32">
            <v>9.7199999999999995E-3</v>
          </cell>
          <cell r="G32">
            <v>15.309699999999999</v>
          </cell>
          <cell r="H32">
            <v>0.9</v>
          </cell>
          <cell r="I32">
            <v>0.16534476000000001</v>
          </cell>
          <cell r="J32" t="str">
            <v>HTF86/TJ</v>
          </cell>
          <cell r="K32">
            <v>60</v>
          </cell>
          <cell r="L32">
            <v>60</v>
          </cell>
          <cell r="M32">
            <v>2</v>
          </cell>
          <cell r="N32">
            <v>21.2</v>
          </cell>
          <cell r="O32">
            <v>0.76</v>
          </cell>
          <cell r="P32">
            <v>22.5</v>
          </cell>
          <cell r="Q32">
            <v>0.1875</v>
          </cell>
          <cell r="R32">
            <v>0</v>
          </cell>
          <cell r="S32">
            <v>7.02483333333333E-3</v>
          </cell>
          <cell r="T32">
            <v>1.6666666666666701E-2</v>
          </cell>
          <cell r="U32">
            <v>0</v>
          </cell>
          <cell r="V32">
            <v>0.54166448177777804</v>
          </cell>
          <cell r="W32">
            <v>1.35</v>
          </cell>
          <cell r="X32">
            <v>-0.80833551822222205</v>
          </cell>
          <cell r="Y32">
            <v>3.0769354881763002E-2</v>
          </cell>
          <cell r="Z32">
            <v>0.34615524241983298</v>
          </cell>
          <cell r="AA32">
            <v>6.7133333333333295E-2</v>
          </cell>
          <cell r="AB32">
            <v>0.123938961463741</v>
          </cell>
          <cell r="AC32">
            <v>1.29689753891143E-2</v>
          </cell>
          <cell r="AD32">
            <v>0</v>
          </cell>
          <cell r="AE32">
            <v>0.69474690410320505</v>
          </cell>
          <cell r="AF32">
            <v>1000</v>
          </cell>
          <cell r="AG32">
            <v>0.65365863999999996</v>
          </cell>
        </row>
        <row r="33">
          <cell r="B33" t="str">
            <v>BPC0010037</v>
          </cell>
          <cell r="C33" t="str">
            <v>气缸端盖</v>
          </cell>
          <cell r="D33" t="str">
            <v>POM</v>
          </cell>
          <cell r="E33">
            <v>1.189E-3</v>
          </cell>
          <cell r="F33">
            <v>1.22467E-3</v>
          </cell>
          <cell r="G33">
            <v>15.309699999999999</v>
          </cell>
          <cell r="H33">
            <v>0.98</v>
          </cell>
          <cell r="I33">
            <v>1.91319696928571E-2</v>
          </cell>
          <cell r="J33" t="str">
            <v>HTF120/TJ</v>
          </cell>
          <cell r="K33">
            <v>65.454545454545496</v>
          </cell>
          <cell r="L33">
            <v>55</v>
          </cell>
          <cell r="M33">
            <v>4</v>
          </cell>
          <cell r="N33">
            <v>27.15</v>
          </cell>
          <cell r="O33">
            <v>0.76</v>
          </cell>
          <cell r="P33">
            <v>22.5</v>
          </cell>
          <cell r="Q33">
            <v>8.5937499999999903E-2</v>
          </cell>
          <cell r="R33">
            <v>0</v>
          </cell>
          <cell r="S33">
            <v>7.02483333333333E-3</v>
          </cell>
          <cell r="T33">
            <v>1.6666666666666701E-2</v>
          </cell>
          <cell r="U33">
            <v>0</v>
          </cell>
          <cell r="V33">
            <v>0.18733118633578699</v>
          </cell>
          <cell r="W33">
            <v>0.19</v>
          </cell>
          <cell r="X33">
            <v>-2.6688136642129298E-3</v>
          </cell>
          <cell r="Y33">
            <v>8.8968991189710703E-2</v>
          </cell>
          <cell r="Z33">
            <v>0.45874636082194498</v>
          </cell>
          <cell r="AA33">
            <v>3.9405208333333303E-2</v>
          </cell>
          <cell r="AB33">
            <v>0.210350497982222</v>
          </cell>
          <cell r="AC33">
            <v>3.7499540096551098E-2</v>
          </cell>
          <cell r="AD33">
            <v>0</v>
          </cell>
          <cell r="AE33">
            <v>0.89787087741726301</v>
          </cell>
          <cell r="AG33">
            <v>0.240403517039286</v>
          </cell>
        </row>
        <row r="34">
          <cell r="B34" t="str">
            <v>BPC0010038</v>
          </cell>
          <cell r="C34" t="str">
            <v>传动齿条</v>
          </cell>
          <cell r="D34" t="str">
            <v>POM</v>
          </cell>
          <cell r="E34">
            <v>3.0000000000000001E-3</v>
          </cell>
          <cell r="F34">
            <v>3.2100000000000002E-3</v>
          </cell>
          <cell r="G34">
            <v>15.309699999999999</v>
          </cell>
          <cell r="H34">
            <v>0.98</v>
          </cell>
          <cell r="I34">
            <v>5.0147078571428597E-2</v>
          </cell>
          <cell r="J34" t="str">
            <v>HTF120/TJ</v>
          </cell>
          <cell r="K34">
            <v>65.454545454545496</v>
          </cell>
          <cell r="L34">
            <v>55</v>
          </cell>
          <cell r="M34">
            <v>4</v>
          </cell>
          <cell r="N34">
            <v>27.15</v>
          </cell>
          <cell r="O34">
            <v>0.76</v>
          </cell>
          <cell r="P34">
            <v>22.5</v>
          </cell>
          <cell r="Q34">
            <v>8.5937499999999903E-2</v>
          </cell>
          <cell r="R34">
            <v>0</v>
          </cell>
          <cell r="S34">
            <v>7.02483333333333E-3</v>
          </cell>
          <cell r="T34">
            <v>1.6666666666666701E-2</v>
          </cell>
          <cell r="U34">
            <v>0</v>
          </cell>
          <cell r="V34">
            <v>0.22246054435131199</v>
          </cell>
          <cell r="W34">
            <v>0.2</v>
          </cell>
          <cell r="X34">
            <v>2.2460544351311899E-2</v>
          </cell>
          <cell r="Y34">
            <v>7.4919652450128604E-2</v>
          </cell>
          <cell r="Z34">
            <v>0.38630445794597401</v>
          </cell>
          <cell r="AA34">
            <v>3.9405208333333303E-2</v>
          </cell>
          <cell r="AB34">
            <v>0.17713347078349401</v>
          </cell>
          <cell r="AC34">
            <v>3.1577884311204597E-2</v>
          </cell>
          <cell r="AD34">
            <v>0</v>
          </cell>
          <cell r="AE34">
            <v>0.77457989812235695</v>
          </cell>
          <cell r="AG34">
            <v>0.28692618035714301</v>
          </cell>
        </row>
        <row r="35">
          <cell r="B35" t="str">
            <v>BPC0010039</v>
          </cell>
          <cell r="C35" t="str">
            <v>气缸杆</v>
          </cell>
          <cell r="D35" t="str">
            <v>POM</v>
          </cell>
          <cell r="E35">
            <v>2E-3</v>
          </cell>
          <cell r="F35">
            <v>2.14E-3</v>
          </cell>
          <cell r="G35">
            <v>15.309699999999999</v>
          </cell>
          <cell r="H35">
            <v>0.98</v>
          </cell>
          <cell r="I35">
            <v>3.3431385714285701E-2</v>
          </cell>
          <cell r="J35" t="str">
            <v>HTF120/TJ</v>
          </cell>
          <cell r="K35">
            <v>65.454545454545496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8.5937499999999903E-2</v>
          </cell>
          <cell r="R35">
            <v>0</v>
          </cell>
          <cell r="S35">
            <v>7.02483333333333E-3</v>
          </cell>
          <cell r="T35">
            <v>1.6666666666666701E-2</v>
          </cell>
          <cell r="U35">
            <v>0</v>
          </cell>
          <cell r="V35">
            <v>0.20352746366618099</v>
          </cell>
          <cell r="W35">
            <v>0.19</v>
          </cell>
          <cell r="X35">
            <v>1.3527463666180699E-2</v>
          </cell>
          <cell r="Y35">
            <v>8.1889030435729496E-2</v>
          </cell>
          <cell r="Z35">
            <v>0.422240313184229</v>
          </cell>
          <cell r="AA35">
            <v>3.9405208333333303E-2</v>
          </cell>
          <cell r="AB35">
            <v>0.19361125827207501</v>
          </cell>
          <cell r="AC35">
            <v>3.4515407438355503E-2</v>
          </cell>
          <cell r="AD35">
            <v>0</v>
          </cell>
          <cell r="AE35">
            <v>0.835740174264055</v>
          </cell>
          <cell r="AG35">
            <v>0.26185264107142803</v>
          </cell>
        </row>
        <row r="36">
          <cell r="B36" t="str">
            <v>BPC0010040</v>
          </cell>
          <cell r="C36" t="str">
            <v>扇形齿轮</v>
          </cell>
          <cell r="D36" t="str">
            <v>POM</v>
          </cell>
          <cell r="E36">
            <v>1E-3</v>
          </cell>
          <cell r="F36">
            <v>1.07E-3</v>
          </cell>
          <cell r="G36">
            <v>15.309699999999999</v>
          </cell>
          <cell r="H36">
            <v>0.98</v>
          </cell>
          <cell r="I36">
            <v>1.6715692857142899E-2</v>
          </cell>
          <cell r="J36" t="str">
            <v>HTF120/TJ</v>
          </cell>
          <cell r="K36">
            <v>65.454545454545496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8.5937499999999903E-2</v>
          </cell>
          <cell r="R36">
            <v>0</v>
          </cell>
          <cell r="S36">
            <v>7.02483333333333E-3</v>
          </cell>
          <cell r="T36">
            <v>1.6666666666666701E-2</v>
          </cell>
          <cell r="U36">
            <v>0</v>
          </cell>
          <cell r="V36">
            <v>0.18459438298104999</v>
          </cell>
          <cell r="W36">
            <v>0.17</v>
          </cell>
          <cell r="X36">
            <v>1.45943829810496E-2</v>
          </cell>
          <cell r="Y36">
            <v>9.0288048842622107E-2</v>
          </cell>
          <cell r="Z36">
            <v>0.46554775184476899</v>
          </cell>
          <cell r="AA36">
            <v>3.9405208333333303E-2</v>
          </cell>
          <cell r="AB36">
            <v>0.21346916247922099</v>
          </cell>
          <cell r="AC36">
            <v>3.8055509706676698E-2</v>
          </cell>
          <cell r="AD36">
            <v>0</v>
          </cell>
          <cell r="AE36">
            <v>0.90944636241256105</v>
          </cell>
          <cell r="AG36">
            <v>0.23677910178571401</v>
          </cell>
        </row>
        <row r="37">
          <cell r="B37" t="str">
            <v>BPC0010087</v>
          </cell>
          <cell r="C37" t="str">
            <v>气缸活塞</v>
          </cell>
          <cell r="D37" t="str">
            <v>POM</v>
          </cell>
          <cell r="E37">
            <v>2E-3</v>
          </cell>
          <cell r="F37">
            <v>2.14E-3</v>
          </cell>
          <cell r="G37">
            <v>15.309699999999999</v>
          </cell>
          <cell r="H37">
            <v>0.98</v>
          </cell>
          <cell r="I37">
            <v>3.3431385714285701E-2</v>
          </cell>
          <cell r="J37" t="str">
            <v>HTF86/TJ</v>
          </cell>
          <cell r="K37">
            <v>65.454545454545496</v>
          </cell>
          <cell r="L37">
            <v>55</v>
          </cell>
          <cell r="M37">
            <v>2</v>
          </cell>
          <cell r="N37">
            <v>21.2</v>
          </cell>
          <cell r="O37">
            <v>0.76</v>
          </cell>
          <cell r="P37">
            <v>22.5</v>
          </cell>
          <cell r="Q37">
            <v>0.171875</v>
          </cell>
          <cell r="R37">
            <v>0</v>
          </cell>
          <cell r="S37">
            <v>2.8067533333333301E-3</v>
          </cell>
          <cell r="T37">
            <v>6.6666666666666697E-3</v>
          </cell>
          <cell r="U37">
            <v>0</v>
          </cell>
          <cell r="V37">
            <v>0.31171653715257502</v>
          </cell>
          <cell r="W37">
            <v>0.27</v>
          </cell>
          <cell r="X37">
            <v>4.17165371525752E-2</v>
          </cell>
          <cell r="Y37">
            <v>2.1386952157124599E-2</v>
          </cell>
          <cell r="Z37">
            <v>0.55138236030086696</v>
          </cell>
          <cell r="AA37">
            <v>6.1538888888888803E-2</v>
          </cell>
          <cell r="AB37">
            <v>0.19741939087039101</v>
          </cell>
          <cell r="AC37">
            <v>9.0041848885274705E-3</v>
          </cell>
          <cell r="AD37">
            <v>0</v>
          </cell>
          <cell r="AE37">
            <v>0.89275068297732896</v>
          </cell>
          <cell r="AF37">
            <v>69020</v>
          </cell>
          <cell r="AG37">
            <v>0.40974133190476197</v>
          </cell>
        </row>
        <row r="38">
          <cell r="B38" t="str">
            <v>SHT0010683</v>
          </cell>
          <cell r="C38" t="str">
            <v>腰托调节开关面板</v>
          </cell>
          <cell r="D38" t="str">
            <v>ABS+PC</v>
          </cell>
          <cell r="E38">
            <v>0</v>
          </cell>
          <cell r="F38">
            <v>1.52125E-2</v>
          </cell>
          <cell r="G38">
            <v>18.584099999999999</v>
          </cell>
          <cell r="H38">
            <v>0.96</v>
          </cell>
          <cell r="I38">
            <v>0.29449023046875</v>
          </cell>
          <cell r="J38" t="str">
            <v>MA2000/700</v>
          </cell>
          <cell r="K38">
            <v>60</v>
          </cell>
          <cell r="L38">
            <v>60</v>
          </cell>
          <cell r="M38">
            <v>4</v>
          </cell>
          <cell r="N38">
            <v>39.75</v>
          </cell>
          <cell r="O38">
            <v>0.76</v>
          </cell>
          <cell r="P38">
            <v>22.5</v>
          </cell>
          <cell r="Q38">
            <v>9.375E-2</v>
          </cell>
          <cell r="R38">
            <v>0</v>
          </cell>
          <cell r="S38">
            <v>2.1031000000000001E-2</v>
          </cell>
          <cell r="T38">
            <v>0.05</v>
          </cell>
          <cell r="U38">
            <v>0</v>
          </cell>
          <cell r="V38">
            <v>0.59270525085449199</v>
          </cell>
          <cell r="W38">
            <v>0.75</v>
          </cell>
          <cell r="X38">
            <v>-0.15729474914550801</v>
          </cell>
          <cell r="Y38">
            <v>8.4358962448731298E-2</v>
          </cell>
          <cell r="Z38">
            <v>0.15817305459137099</v>
          </cell>
          <cell r="AA38">
            <v>6.2937499999999993E-2</v>
          </cell>
          <cell r="AB38">
            <v>0.106186843982341</v>
          </cell>
          <cell r="AC38">
            <v>3.5483066785185403E-2</v>
          </cell>
          <cell r="AD38">
            <v>0</v>
          </cell>
          <cell r="AE38">
            <v>0.50314219412737005</v>
          </cell>
          <cell r="AF38">
            <v>29366</v>
          </cell>
          <cell r="AG38">
            <v>0.74779759570312498</v>
          </cell>
        </row>
        <row r="39">
          <cell r="B39" t="str">
            <v>SHT0010684</v>
          </cell>
          <cell r="C39" t="str">
            <v>腰托调节开关前按钮1</v>
          </cell>
          <cell r="D39" t="str">
            <v>ABS+PC</v>
          </cell>
          <cell r="E39">
            <v>3.0000000000000001E-3</v>
          </cell>
          <cell r="F39">
            <v>3.0333000000000001E-3</v>
          </cell>
          <cell r="G39">
            <v>18.584099999999999</v>
          </cell>
          <cell r="H39">
            <v>0.98</v>
          </cell>
          <cell r="I39">
            <v>5.75215821734694E-2</v>
          </cell>
          <cell r="J39" t="str">
            <v>MA2000/700</v>
          </cell>
          <cell r="K39">
            <v>65.454545454545496</v>
          </cell>
          <cell r="L39">
            <v>55</v>
          </cell>
          <cell r="M39">
            <v>3</v>
          </cell>
          <cell r="N39">
            <v>39.75</v>
          </cell>
          <cell r="O39">
            <v>0.76</v>
          </cell>
          <cell r="P39">
            <v>22.5</v>
          </cell>
          <cell r="Q39">
            <v>0.114583333333333</v>
          </cell>
          <cell r="R39">
            <v>0</v>
          </cell>
          <cell r="S39">
            <v>4.6832222222222197E-3</v>
          </cell>
          <cell r="T39">
            <v>1.1111111111111099E-2</v>
          </cell>
          <cell r="U39">
            <v>0.2</v>
          </cell>
          <cell r="V39">
            <v>0.49785725633933797</v>
          </cell>
          <cell r="W39">
            <v>0.21</v>
          </cell>
          <cell r="X39">
            <v>0.28785725633933801</v>
          </cell>
          <cell r="Y39">
            <v>2.23178651503631E-2</v>
          </cell>
          <cell r="Z39">
            <v>0.23015298436312001</v>
          </cell>
          <cell r="AA39">
            <v>7.6923611111111095E-2</v>
          </cell>
          <cell r="AB39">
            <v>0.15450937016910801</v>
          </cell>
          <cell r="AC39">
            <v>9.4067569822265506E-3</v>
          </cell>
          <cell r="AD39">
            <v>0.40172157270653602</v>
          </cell>
          <cell r="AE39">
            <v>0.88446169772352801</v>
          </cell>
          <cell r="AF39">
            <v>18895</v>
          </cell>
          <cell r="AG39">
            <v>0.58933712326020404</v>
          </cell>
        </row>
        <row r="40">
          <cell r="B40" t="str">
            <v>SHT0010685</v>
          </cell>
          <cell r="C40" t="str">
            <v>腰托调节开关中间按钮2</v>
          </cell>
          <cell r="D40" t="str">
            <v>ABS+PC</v>
          </cell>
          <cell r="E40">
            <v>3.0000000000000001E-3</v>
          </cell>
          <cell r="F40">
            <v>3.0333000000000001E-3</v>
          </cell>
          <cell r="G40">
            <v>18.584099999999999</v>
          </cell>
          <cell r="H40">
            <v>0.98</v>
          </cell>
          <cell r="I40">
            <v>5.75215821734694E-2</v>
          </cell>
          <cell r="J40" t="str">
            <v>MA2000/700</v>
          </cell>
          <cell r="K40">
            <v>65.454545454545496</v>
          </cell>
          <cell r="L40">
            <v>55</v>
          </cell>
          <cell r="M40">
            <v>3</v>
          </cell>
          <cell r="N40">
            <v>39.75</v>
          </cell>
          <cell r="O40">
            <v>0.76</v>
          </cell>
          <cell r="P40">
            <v>22.5</v>
          </cell>
          <cell r="Q40">
            <v>0.114583333333333</v>
          </cell>
          <cell r="R40">
            <v>0</v>
          </cell>
          <cell r="S40">
            <v>4.6832222222222197E-3</v>
          </cell>
          <cell r="T40">
            <v>1.1111111111111099E-2</v>
          </cell>
          <cell r="U40">
            <v>0.2</v>
          </cell>
          <cell r="V40">
            <v>0.49785725633933797</v>
          </cell>
          <cell r="W40">
            <v>0.21</v>
          </cell>
          <cell r="X40">
            <v>0.28785725633933801</v>
          </cell>
          <cell r="Y40">
            <v>2.23178651503631E-2</v>
          </cell>
          <cell r="Z40">
            <v>0.23015298436312001</v>
          </cell>
          <cell r="AA40">
            <v>7.6923611111111095E-2</v>
          </cell>
          <cell r="AB40">
            <v>0.15450937016910801</v>
          </cell>
          <cell r="AC40">
            <v>9.4067569822265506E-3</v>
          </cell>
          <cell r="AD40">
            <v>0.40172157270653602</v>
          </cell>
          <cell r="AE40">
            <v>0.88446169772352801</v>
          </cell>
          <cell r="AF40">
            <v>21830</v>
          </cell>
          <cell r="AG40">
            <v>0.58933712326020404</v>
          </cell>
        </row>
        <row r="41">
          <cell r="B41" t="str">
            <v>SHT0010686</v>
          </cell>
          <cell r="C41" t="str">
            <v>腰托调节开关后按钮3</v>
          </cell>
          <cell r="D41" t="str">
            <v>ABS+PC</v>
          </cell>
          <cell r="E41">
            <v>3.0000000000000001E-3</v>
          </cell>
          <cell r="F41">
            <v>3.0333000000000001E-3</v>
          </cell>
          <cell r="G41">
            <v>18.584099999999999</v>
          </cell>
          <cell r="H41">
            <v>0.98</v>
          </cell>
          <cell r="I41">
            <v>5.75215821734694E-2</v>
          </cell>
          <cell r="J41" t="str">
            <v>MA2000/700</v>
          </cell>
          <cell r="K41">
            <v>65.454545454545496</v>
          </cell>
          <cell r="L41">
            <v>55</v>
          </cell>
          <cell r="M41">
            <v>3</v>
          </cell>
          <cell r="N41">
            <v>39.75</v>
          </cell>
          <cell r="O41">
            <v>0.76</v>
          </cell>
          <cell r="P41">
            <v>22.5</v>
          </cell>
          <cell r="Q41">
            <v>0.114583333333333</v>
          </cell>
          <cell r="R41">
            <v>0</v>
          </cell>
          <cell r="S41">
            <v>4.6832222222222197E-3</v>
          </cell>
          <cell r="T41">
            <v>1.1111111111111099E-2</v>
          </cell>
          <cell r="U41">
            <v>0.2</v>
          </cell>
          <cell r="V41">
            <v>0.49785725633933797</v>
          </cell>
          <cell r="W41">
            <v>0.21</v>
          </cell>
          <cell r="X41">
            <v>0.28785725633933801</v>
          </cell>
          <cell r="Y41">
            <v>2.23178651503631E-2</v>
          </cell>
          <cell r="Z41">
            <v>0.23015298436312001</v>
          </cell>
          <cell r="AA41">
            <v>7.6923611111111095E-2</v>
          </cell>
          <cell r="AB41">
            <v>0.15450937016910801</v>
          </cell>
          <cell r="AC41">
            <v>9.4067569822265506E-3</v>
          </cell>
          <cell r="AD41">
            <v>0.40172157270653602</v>
          </cell>
          <cell r="AE41">
            <v>0.88446169772352801</v>
          </cell>
          <cell r="AF41">
            <v>3440</v>
          </cell>
          <cell r="AG41">
            <v>0.58933712326020404</v>
          </cell>
        </row>
        <row r="42">
          <cell r="B42" t="str">
            <v>SHT0011464</v>
          </cell>
          <cell r="C42" t="str">
            <v>腰托开关按钮堵盖</v>
          </cell>
          <cell r="D42" t="str">
            <v>PA6+GF30</v>
          </cell>
          <cell r="E42">
            <v>6.0000000000000001E-3</v>
          </cell>
          <cell r="F42">
            <v>6.3E-3</v>
          </cell>
          <cell r="G42">
            <v>13.716799999999999</v>
          </cell>
          <cell r="H42">
            <v>0.98</v>
          </cell>
          <cell r="I42">
            <v>8.8179428571428603E-2</v>
          </cell>
          <cell r="J42" t="str">
            <v>HTF86/TJ</v>
          </cell>
          <cell r="K42">
            <v>55.384615384615401</v>
          </cell>
          <cell r="L42">
            <v>65</v>
          </cell>
          <cell r="M42">
            <v>8</v>
          </cell>
          <cell r="N42">
            <v>21.2</v>
          </cell>
          <cell r="O42">
            <v>0.76</v>
          </cell>
          <cell r="P42">
            <v>22.5</v>
          </cell>
          <cell r="Q42">
            <v>5.078125E-2</v>
          </cell>
          <cell r="R42">
            <v>0</v>
          </cell>
          <cell r="S42">
            <v>4.6832222222222197E-3</v>
          </cell>
          <cell r="T42">
            <v>1.1111111111111099E-2</v>
          </cell>
          <cell r="U42">
            <v>0</v>
          </cell>
          <cell r="V42">
            <v>0.19378240634110799</v>
          </cell>
          <cell r="W42">
            <v>0.28000000000000003</v>
          </cell>
          <cell r="X42">
            <v>-8.6217593658892103E-2</v>
          </cell>
          <cell r="Y42">
            <v>5.7338079967655199E-2</v>
          </cell>
          <cell r="Z42">
            <v>0.26205294360217402</v>
          </cell>
          <cell r="AA42">
            <v>1.81819444444444E-2</v>
          </cell>
          <cell r="AB42">
            <v>9.3826600607071903E-2</v>
          </cell>
          <cell r="AC42">
            <v>2.4167427325566999E-2</v>
          </cell>
          <cell r="AD42">
            <v>0</v>
          </cell>
          <cell r="AE42">
            <v>0.54495647857623497</v>
          </cell>
          <cell r="AF42">
            <v>13700</v>
          </cell>
          <cell r="AG42">
            <v>0.25150826785714298</v>
          </cell>
        </row>
        <row r="43">
          <cell r="B43" t="str">
            <v>BPC0010065</v>
          </cell>
          <cell r="C43" t="str">
            <v>按钮外壳</v>
          </cell>
          <cell r="D43" t="str">
            <v>POM</v>
          </cell>
          <cell r="E43">
            <v>1.2E-2</v>
          </cell>
          <cell r="F43">
            <v>1.2959999999999999E-2</v>
          </cell>
          <cell r="G43">
            <v>15.309699999999999</v>
          </cell>
          <cell r="H43">
            <v>0.94</v>
          </cell>
          <cell r="I43">
            <v>0.211078417021277</v>
          </cell>
          <cell r="J43" t="str">
            <v>HTF120/TJ</v>
          </cell>
          <cell r="K43">
            <v>51.428571428571502</v>
          </cell>
          <cell r="L43">
            <v>69.999999999999901</v>
          </cell>
          <cell r="M43">
            <v>2</v>
          </cell>
          <cell r="N43">
            <v>27.15</v>
          </cell>
          <cell r="O43">
            <v>0.76</v>
          </cell>
          <cell r="P43">
            <v>22.5</v>
          </cell>
          <cell r="Q43">
            <v>0.21875</v>
          </cell>
          <cell r="R43">
            <v>0</v>
          </cell>
          <cell r="S43">
            <v>2.2338E-2</v>
          </cell>
          <cell r="T43">
            <v>0.05</v>
          </cell>
          <cell r="U43">
            <v>0</v>
          </cell>
          <cell r="V43">
            <v>0.69834562541874201</v>
          </cell>
          <cell r="W43">
            <v>1.33</v>
          </cell>
          <cell r="X43">
            <v>-0.63165437458125795</v>
          </cell>
          <cell r="Y43">
            <v>7.1597785079585793E-2</v>
          </cell>
          <cell r="Z43">
            <v>0.313240309723187</v>
          </cell>
          <cell r="AA43">
            <v>0.100304166666667</v>
          </cell>
          <cell r="AB43">
            <v>0.143631123351739</v>
          </cell>
          <cell r="AC43">
            <v>3.1987026462155801E-2</v>
          </cell>
          <cell r="AD43">
            <v>0</v>
          </cell>
          <cell r="AE43">
            <v>0.69774505726342895</v>
          </cell>
          <cell r="AF43">
            <v>1050</v>
          </cell>
          <cell r="AG43">
            <v>0.86753687553191505</v>
          </cell>
        </row>
        <row r="44">
          <cell r="B44" t="str">
            <v>SHT0011210</v>
          </cell>
          <cell r="C44" t="str">
            <v>气囊上盖</v>
          </cell>
          <cell r="D44" t="str">
            <v>PA6+GF30</v>
          </cell>
          <cell r="E44">
            <v>0</v>
          </cell>
          <cell r="F44">
            <v>8.48E-2</v>
          </cell>
          <cell r="G44">
            <v>13.716799999999999</v>
          </cell>
          <cell r="H44">
            <v>0.95</v>
          </cell>
          <cell r="I44">
            <v>1.22440488421053</v>
          </cell>
          <cell r="J44" t="str">
            <v>MA3200/1700</v>
          </cell>
          <cell r="K44">
            <v>34.285714285714299</v>
          </cell>
          <cell r="L44">
            <v>105</v>
          </cell>
          <cell r="M44">
            <v>2</v>
          </cell>
          <cell r="N44">
            <v>75.900000000000006</v>
          </cell>
          <cell r="O44">
            <v>0.76</v>
          </cell>
          <cell r="P44">
            <v>22.5</v>
          </cell>
          <cell r="Q44">
            <v>0.328125</v>
          </cell>
          <cell r="R44">
            <v>0</v>
          </cell>
          <cell r="S44">
            <v>5.6082666666666697E-2</v>
          </cell>
          <cell r="T44">
            <v>0.133333333333333</v>
          </cell>
          <cell r="U44">
            <v>0</v>
          </cell>
          <cell r="V44">
            <v>2.4948771015512499</v>
          </cell>
          <cell r="W44">
            <v>3.65</v>
          </cell>
          <cell r="X44">
            <v>-1.15512289844875</v>
          </cell>
          <cell r="Y44">
            <v>5.3442846242979201E-2</v>
          </cell>
          <cell r="Z44">
            <v>0.13151950442608201</v>
          </cell>
          <cell r="AA44">
            <v>0.4206125</v>
          </cell>
          <cell r="AB44">
            <v>0.168590468740313</v>
          </cell>
          <cell r="AC44">
            <v>2.2479129986722E-2</v>
          </cell>
          <cell r="AD44">
            <v>0</v>
          </cell>
          <cell r="AE44">
            <v>0.50923238525487802</v>
          </cell>
          <cell r="AF44">
            <v>8451</v>
          </cell>
          <cell r="AG44">
            <v>3.14912957631579</v>
          </cell>
        </row>
        <row r="45">
          <cell r="B45" t="str">
            <v>SHT0011211</v>
          </cell>
          <cell r="C45" t="str">
            <v>气囊下盖</v>
          </cell>
          <cell r="D45" t="str">
            <v>PA6+GF30</v>
          </cell>
          <cell r="E45">
            <v>0</v>
          </cell>
          <cell r="F45">
            <v>0.23956</v>
          </cell>
          <cell r="G45">
            <v>13.716799999999999</v>
          </cell>
          <cell r="H45">
            <v>0.95</v>
          </cell>
          <cell r="I45">
            <v>3.4589437978947402</v>
          </cell>
          <cell r="J45" t="str">
            <v>MA3200/1700</v>
          </cell>
          <cell r="K45">
            <v>34.285714285714299</v>
          </cell>
          <cell r="L45">
            <v>105</v>
          </cell>
          <cell r="M45">
            <v>2</v>
          </cell>
          <cell r="N45">
            <v>75.900000000000006</v>
          </cell>
          <cell r="O45">
            <v>0.76</v>
          </cell>
          <cell r="P45">
            <v>22.5</v>
          </cell>
          <cell r="Q45">
            <v>0.328125</v>
          </cell>
          <cell r="R45">
            <v>0</v>
          </cell>
          <cell r="S45">
            <v>8.4124000000000004E-2</v>
          </cell>
          <cell r="T45">
            <v>0.2</v>
          </cell>
          <cell r="U45">
            <v>0</v>
          </cell>
          <cell r="V45">
            <v>5.2004674112243796</v>
          </cell>
          <cell r="W45">
            <v>8.8699999999999992</v>
          </cell>
          <cell r="X45">
            <v>-3.6695325887756201</v>
          </cell>
          <cell r="Y45">
            <v>3.8458081588653298E-2</v>
          </cell>
          <cell r="Z45">
            <v>6.3095290106384302E-2</v>
          </cell>
          <cell r="AA45">
            <v>0.4206125</v>
          </cell>
          <cell r="AB45">
            <v>8.0879749211037202E-2</v>
          </cell>
          <cell r="AC45">
            <v>1.6176238277819398E-2</v>
          </cell>
          <cell r="AD45">
            <v>0</v>
          </cell>
          <cell r="AE45">
            <v>0.33487828604998798</v>
          </cell>
          <cell r="AF45">
            <v>3710</v>
          </cell>
          <cell r="AG45">
            <v>6.5956459468421098</v>
          </cell>
        </row>
        <row r="46">
          <cell r="B46" t="str">
            <v>SHT0011510</v>
          </cell>
          <cell r="C46" t="str">
            <v>副驾驶座椅高度调节手柄</v>
          </cell>
          <cell r="D46" t="str">
            <v>PA6+GF30</v>
          </cell>
          <cell r="E46">
            <v>8.5000000000000006E-2</v>
          </cell>
          <cell r="F46">
            <v>8.9249999999999996E-2</v>
          </cell>
          <cell r="G46">
            <v>13.716799999999999</v>
          </cell>
          <cell r="H46">
            <v>0.95</v>
          </cell>
          <cell r="I46">
            <v>1.2886572631578901</v>
          </cell>
          <cell r="J46" t="str">
            <v>MA3200/1700</v>
          </cell>
          <cell r="K46">
            <v>48</v>
          </cell>
          <cell r="L46">
            <v>75</v>
          </cell>
          <cell r="M46">
            <v>2</v>
          </cell>
          <cell r="N46">
            <v>75.900000000000006</v>
          </cell>
          <cell r="O46">
            <v>0.76</v>
          </cell>
          <cell r="P46">
            <v>22.5</v>
          </cell>
          <cell r="Q46">
            <v>0.234375</v>
          </cell>
          <cell r="R46">
            <v>0</v>
          </cell>
          <cell r="S46">
            <v>9.4781111111111094E-2</v>
          </cell>
          <cell r="T46">
            <v>0.22222222222222199</v>
          </cell>
          <cell r="U46">
            <v>0.3</v>
          </cell>
          <cell r="V46">
            <v>2.7475837934441301</v>
          </cell>
          <cell r="W46">
            <v>3.45</v>
          </cell>
          <cell r="X46">
            <v>-0.702416206555869</v>
          </cell>
          <cell r="Y46">
            <v>8.0879142886362596E-2</v>
          </cell>
          <cell r="Z46">
            <v>8.5302221012960602E-2</v>
          </cell>
          <cell r="AA46">
            <v>0.30043750000000002</v>
          </cell>
          <cell r="AB46">
            <v>0.10934607370914699</v>
          </cell>
          <cell r="AC46">
            <v>3.4496167628176998E-2</v>
          </cell>
          <cell r="AD46">
            <v>0.10918684289659</v>
          </cell>
          <cell r="AE46">
            <v>0.530985272866768</v>
          </cell>
          <cell r="AF46">
            <v>4296</v>
          </cell>
          <cell r="AG46">
            <v>3.3522079780701701</v>
          </cell>
        </row>
        <row r="47">
          <cell r="B47" t="str">
            <v>SHT0010349</v>
          </cell>
          <cell r="C47" t="str">
            <v>主驾驶座椅高度调节手柄</v>
          </cell>
          <cell r="D47" t="str">
            <v>PA6+GF30</v>
          </cell>
          <cell r="E47">
            <v>8.5000000000000006E-2</v>
          </cell>
          <cell r="F47">
            <v>8.9249999999999996E-2</v>
          </cell>
          <cell r="G47">
            <v>13.716799999999999</v>
          </cell>
          <cell r="H47">
            <v>0.95</v>
          </cell>
          <cell r="I47">
            <v>1.2886572631578901</v>
          </cell>
          <cell r="J47" t="str">
            <v>MA3200/1700</v>
          </cell>
          <cell r="K47">
            <v>48</v>
          </cell>
          <cell r="L47">
            <v>75</v>
          </cell>
          <cell r="M47">
            <v>2</v>
          </cell>
          <cell r="N47">
            <v>75.900000000000006</v>
          </cell>
          <cell r="O47">
            <v>0.76</v>
          </cell>
          <cell r="P47">
            <v>22.5</v>
          </cell>
          <cell r="Q47">
            <v>0.234375</v>
          </cell>
          <cell r="R47">
            <v>0</v>
          </cell>
          <cell r="S47">
            <v>9.4781111111111094E-2</v>
          </cell>
          <cell r="T47">
            <v>0.22222222222222199</v>
          </cell>
          <cell r="U47">
            <v>0</v>
          </cell>
          <cell r="V47">
            <v>2.4475837934441298</v>
          </cell>
          <cell r="W47">
            <v>3.45</v>
          </cell>
          <cell r="X47">
            <v>-1.0024162065558699</v>
          </cell>
          <cell r="Y47">
            <v>9.0792488011011405E-2</v>
          </cell>
          <cell r="Z47">
            <v>9.5757702199113601E-2</v>
          </cell>
          <cell r="AA47">
            <v>0.30043750000000002</v>
          </cell>
          <cell r="AB47">
            <v>0.122748606525637</v>
          </cell>
          <cell r="AC47">
            <v>3.8724358024016498E-2</v>
          </cell>
          <cell r="AD47">
            <v>0</v>
          </cell>
          <cell r="AE47">
            <v>0.47349820397995501</v>
          </cell>
          <cell r="AF47">
            <v>6550</v>
          </cell>
          <cell r="AG47">
            <v>3.0522079780701699</v>
          </cell>
        </row>
        <row r="48">
          <cell r="B48" t="str">
            <v>SHT0010362</v>
          </cell>
          <cell r="C48" t="str">
            <v>升降可回位机构底座</v>
          </cell>
          <cell r="D48" t="str">
            <v>PA6+GF30</v>
          </cell>
          <cell r="E48">
            <v>3.5000000000000003E-2</v>
          </cell>
          <cell r="F48">
            <v>3.6749999999999998E-2</v>
          </cell>
          <cell r="G48">
            <v>13.716799999999999</v>
          </cell>
          <cell r="H48">
            <v>0.93</v>
          </cell>
          <cell r="I48">
            <v>0.54203483870967695</v>
          </cell>
          <cell r="J48" t="str">
            <v>MA2000/700</v>
          </cell>
          <cell r="K48">
            <v>51.428571428571502</v>
          </cell>
          <cell r="L48">
            <v>69.999999999999901</v>
          </cell>
          <cell r="M48">
            <v>2</v>
          </cell>
          <cell r="N48">
            <v>39.75</v>
          </cell>
          <cell r="O48">
            <v>0.76</v>
          </cell>
          <cell r="P48">
            <v>22.5</v>
          </cell>
          <cell r="Q48">
            <v>0.21875</v>
          </cell>
          <cell r="R48">
            <v>0</v>
          </cell>
          <cell r="S48">
            <v>1.40496666666667E-2</v>
          </cell>
          <cell r="T48">
            <v>3.3333333333333298E-2</v>
          </cell>
          <cell r="U48">
            <v>0</v>
          </cell>
          <cell r="V48">
            <v>1.13069407093305</v>
          </cell>
          <cell r="W48">
            <v>1.56</v>
          </cell>
          <cell r="X48">
            <v>-0.42930592906694498</v>
          </cell>
          <cell r="Y48">
            <v>2.9480417550811499E-2</v>
          </cell>
          <cell r="Z48">
            <v>0.19346524017719999</v>
          </cell>
          <cell r="AA48">
            <v>0.14685416666666601</v>
          </cell>
          <cell r="AB48">
            <v>0.129879664572294</v>
          </cell>
          <cell r="AC48">
            <v>1.24257011934916E-2</v>
          </cell>
          <cell r="AD48">
            <v>0</v>
          </cell>
          <cell r="AE48">
            <v>0.52061759883255898</v>
          </cell>
          <cell r="AF48">
            <v>7368</v>
          </cell>
          <cell r="AG48">
            <v>1.40884150806451</v>
          </cell>
        </row>
        <row r="49">
          <cell r="B49" t="str">
            <v>SHT0010363</v>
          </cell>
          <cell r="C49" t="str">
            <v>可回位机构卡轮</v>
          </cell>
          <cell r="D49" t="str">
            <v>PPS</v>
          </cell>
          <cell r="E49">
            <v>0</v>
          </cell>
          <cell r="F49">
            <v>1.7600000000000001E-2</v>
          </cell>
          <cell r="G49">
            <v>60.177</v>
          </cell>
          <cell r="H49">
            <v>0.65</v>
          </cell>
          <cell r="I49">
            <v>1.629408</v>
          </cell>
          <cell r="J49" t="str">
            <v>MA1600IIS/570</v>
          </cell>
          <cell r="K49">
            <v>65</v>
          </cell>
          <cell r="L49">
            <v>55.384615384615401</v>
          </cell>
          <cell r="M49">
            <v>4</v>
          </cell>
          <cell r="N49">
            <v>48.5</v>
          </cell>
          <cell r="O49">
            <v>0.76</v>
          </cell>
          <cell r="P49">
            <v>22.5</v>
          </cell>
          <cell r="Q49">
            <v>8.6538461538461495E-2</v>
          </cell>
          <cell r="R49">
            <v>0</v>
          </cell>
          <cell r="S49">
            <v>2.2338E-2</v>
          </cell>
          <cell r="T49">
            <v>0.05</v>
          </cell>
          <cell r="U49">
            <v>0</v>
          </cell>
          <cell r="V49">
            <v>3.1236956852071001</v>
          </cell>
          <cell r="W49">
            <v>2.87</v>
          </cell>
          <cell r="X49">
            <v>0.25369568520710001</v>
          </cell>
          <cell r="Y49">
            <v>1.6006680880210299E-2</v>
          </cell>
          <cell r="Z49">
            <v>2.77038707542102E-2</v>
          </cell>
          <cell r="AA49">
            <v>7.0884615384615393E-2</v>
          </cell>
          <cell r="AB49">
            <v>2.26925483555597E-2</v>
          </cell>
          <cell r="AC49">
            <v>7.15114475004277E-3</v>
          </cell>
          <cell r="AD49">
            <v>0</v>
          </cell>
          <cell r="AE49">
            <v>0.47837172240676501</v>
          </cell>
          <cell r="AF49">
            <v>68310</v>
          </cell>
          <cell r="AG49">
            <v>2.7525846153846101</v>
          </cell>
        </row>
        <row r="50">
          <cell r="B50" t="str">
            <v>SHT0010665</v>
          </cell>
          <cell r="C50" t="str">
            <v>阻尼调节手柄</v>
          </cell>
          <cell r="D50" t="str">
            <v>PA6+GF30</v>
          </cell>
          <cell r="E50">
            <v>1.4999999999999999E-2</v>
          </cell>
          <cell r="F50">
            <v>1.575E-2</v>
          </cell>
          <cell r="G50">
            <v>13.716799999999999</v>
          </cell>
          <cell r="H50">
            <v>0.98</v>
          </cell>
          <cell r="I50">
            <v>0.22044857142857099</v>
          </cell>
          <cell r="J50" t="str">
            <v>MA1600IIS/570</v>
          </cell>
          <cell r="K50">
            <v>48</v>
          </cell>
          <cell r="L50">
            <v>75</v>
          </cell>
          <cell r="M50">
            <v>2</v>
          </cell>
          <cell r="N50">
            <v>48.5</v>
          </cell>
          <cell r="O50">
            <v>0.76</v>
          </cell>
          <cell r="P50">
            <v>22.5</v>
          </cell>
          <cell r="Q50">
            <v>0.234375</v>
          </cell>
          <cell r="R50">
            <v>0</v>
          </cell>
          <cell r="S50">
            <v>2.9348333333333299E-2</v>
          </cell>
          <cell r="T50">
            <v>6.6666666666666693E-2</v>
          </cell>
          <cell r="U50">
            <v>0</v>
          </cell>
          <cell r="V50">
            <v>0.82861810131195301</v>
          </cell>
          <cell r="W50">
            <v>1.0900000000000001</v>
          </cell>
          <cell r="X50">
            <v>-0.26138189868804701</v>
          </cell>
          <cell r="Y50">
            <v>8.0455238138188404E-2</v>
          </cell>
          <cell r="Z50">
            <v>0.28285044657956798</v>
          </cell>
          <cell r="AA50">
            <v>0.19197916666666701</v>
          </cell>
          <cell r="AB50">
            <v>0.23168594357606401</v>
          </cell>
          <cell r="AC50">
            <v>3.5418407209383898E-2</v>
          </cell>
          <cell r="AD50">
            <v>0</v>
          </cell>
          <cell r="AE50">
            <v>0.73395636532736297</v>
          </cell>
          <cell r="AF50">
            <v>10533</v>
          </cell>
          <cell r="AG50">
            <v>1.0662191071428599</v>
          </cell>
        </row>
        <row r="51">
          <cell r="B51" t="str">
            <v>SHT0010663</v>
          </cell>
          <cell r="C51" t="str">
            <v>阻尼调节底座</v>
          </cell>
          <cell r="D51" t="str">
            <v>POM</v>
          </cell>
          <cell r="E51">
            <v>0</v>
          </cell>
          <cell r="F51">
            <v>1.6250000000000001E-2</v>
          </cell>
          <cell r="G51">
            <v>15.309699999999999</v>
          </cell>
          <cell r="H51">
            <v>0.95</v>
          </cell>
          <cell r="I51">
            <v>0.26187644736842097</v>
          </cell>
          <cell r="J51" t="str">
            <v>HTF120/TJ</v>
          </cell>
          <cell r="K51">
            <v>65</v>
          </cell>
          <cell r="L51">
            <v>55.384615384615401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0.17307692307692299</v>
          </cell>
          <cell r="R51">
            <v>0</v>
          </cell>
          <cell r="S51">
            <v>2.2338E-2</v>
          </cell>
          <cell r="T51">
            <v>0.05</v>
          </cell>
          <cell r="U51">
            <v>0</v>
          </cell>
          <cell r="V51">
            <v>0.67327436724909395</v>
          </cell>
          <cell r="W51">
            <v>0.76</v>
          </cell>
          <cell r="X51">
            <v>-8.6725632750905696E-2</v>
          </cell>
          <cell r="Y51">
            <v>7.4263929286797398E-2</v>
          </cell>
          <cell r="Z51">
            <v>0.25706744753122202</v>
          </cell>
          <cell r="AA51">
            <v>7.9361538461538497E-2</v>
          </cell>
          <cell r="AB51">
            <v>0.11787399360798299</v>
          </cell>
          <cell r="AC51">
            <v>3.3178153048169602E-2</v>
          </cell>
          <cell r="AD51">
            <v>0</v>
          </cell>
          <cell r="AE51">
            <v>0.61104052061507697</v>
          </cell>
          <cell r="AF51">
            <v>10565</v>
          </cell>
          <cell r="AG51">
            <v>0.843810363360324</v>
          </cell>
        </row>
        <row r="52">
          <cell r="B52" t="str">
            <v>SHT0011473</v>
          </cell>
          <cell r="C52" t="str">
            <v>水平减震调节底座</v>
          </cell>
          <cell r="D52" t="str">
            <v>POM</v>
          </cell>
          <cell r="E52">
            <v>1.4E-2</v>
          </cell>
          <cell r="F52">
            <v>1.47E-2</v>
          </cell>
          <cell r="G52">
            <v>15.309699999999999</v>
          </cell>
          <cell r="H52">
            <v>0.95</v>
          </cell>
          <cell r="I52">
            <v>0.23689746315789501</v>
          </cell>
          <cell r="J52" t="str">
            <v>HTF120/TJ</v>
          </cell>
          <cell r="K52">
            <v>55.384615384615401</v>
          </cell>
          <cell r="L52">
            <v>65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0.203125</v>
          </cell>
          <cell r="R52">
            <v>0</v>
          </cell>
          <cell r="S52">
            <v>3.7573599999999999E-2</v>
          </cell>
          <cell r="T52">
            <v>0.08</v>
          </cell>
          <cell r="U52">
            <v>0</v>
          </cell>
          <cell r="V52">
            <v>0.74053135958448801</v>
          </cell>
          <cell r="W52">
            <v>0.76</v>
          </cell>
          <cell r="X52">
            <v>-1.94686404155122E-2</v>
          </cell>
          <cell r="Y52">
            <v>0.10803053640414099</v>
          </cell>
          <cell r="Z52">
            <v>0.27429628383863902</v>
          </cell>
          <cell r="AA52">
            <v>9.3139583333333303E-2</v>
          </cell>
          <cell r="AB52">
            <v>0.12577398934947701</v>
          </cell>
          <cell r="AC52">
            <v>5.0738702032932903E-2</v>
          </cell>
          <cell r="AD52">
            <v>0</v>
          </cell>
          <cell r="AE52">
            <v>0.68009799977840502</v>
          </cell>
          <cell r="AF52">
            <v>0</v>
          </cell>
          <cell r="AG52">
            <v>0.91731666973684201</v>
          </cell>
        </row>
        <row r="53">
          <cell r="B53" t="str">
            <v>SHT0010664</v>
          </cell>
          <cell r="C53" t="str">
            <v>阻尼调节旋转块</v>
          </cell>
          <cell r="D53" t="str">
            <v>PA6+GF30</v>
          </cell>
          <cell r="E53">
            <v>8.0000000000000002E-3</v>
          </cell>
          <cell r="F53">
            <v>8.4799999999999997E-3</v>
          </cell>
          <cell r="G53">
            <v>13.716799999999999</v>
          </cell>
          <cell r="H53">
            <v>0.99</v>
          </cell>
          <cell r="I53">
            <v>0.11749339797979801</v>
          </cell>
          <cell r="J53" t="str">
            <v>MA2000/700</v>
          </cell>
          <cell r="K53">
            <v>55.384615384615401</v>
          </cell>
          <cell r="L53">
            <v>65</v>
          </cell>
          <cell r="M53">
            <v>2</v>
          </cell>
          <cell r="N53">
            <v>39.75</v>
          </cell>
          <cell r="O53">
            <v>0.76</v>
          </cell>
          <cell r="P53">
            <v>22.5</v>
          </cell>
          <cell r="Q53">
            <v>0.203125</v>
          </cell>
          <cell r="R53">
            <v>0</v>
          </cell>
          <cell r="S53">
            <v>2.8623333333333299E-2</v>
          </cell>
          <cell r="T53">
            <v>6.6666666666666693E-2</v>
          </cell>
          <cell r="U53">
            <v>0</v>
          </cell>
          <cell r="V53">
            <v>0.60766485783593505</v>
          </cell>
          <cell r="W53">
            <v>0.72</v>
          </cell>
          <cell r="X53">
            <v>-0.112335142164065</v>
          </cell>
          <cell r="Y53">
            <v>0.109709597003989</v>
          </cell>
          <cell r="Z53">
            <v>0.33427142837152901</v>
          </cell>
          <cell r="AA53">
            <v>0.13636458333333301</v>
          </cell>
          <cell r="AB53">
            <v>0.22440755224675299</v>
          </cell>
          <cell r="AC53">
            <v>4.7103815473662602E-2</v>
          </cell>
          <cell r="AD53">
            <v>0</v>
          </cell>
          <cell r="AE53">
            <v>0.80664769985510598</v>
          </cell>
          <cell r="AF53">
            <v>9608</v>
          </cell>
          <cell r="AG53">
            <v>0.780764471969697</v>
          </cell>
        </row>
        <row r="54">
          <cell r="B54" t="str">
            <v>SHT0012891</v>
          </cell>
          <cell r="C54" t="str">
            <v>升降调节手柄</v>
          </cell>
          <cell r="D54" t="str">
            <v>PA6+GF30</v>
          </cell>
          <cell r="E54">
            <v>5.1999999999999998E-2</v>
          </cell>
          <cell r="F54">
            <v>5.6160000000000002E-2</v>
          </cell>
          <cell r="G54">
            <v>13.716799999999999</v>
          </cell>
          <cell r="H54">
            <v>0.98</v>
          </cell>
          <cell r="I54">
            <v>0.78605662040816304</v>
          </cell>
          <cell r="J54" t="str">
            <v>MA3200/1700</v>
          </cell>
          <cell r="K54">
            <v>48</v>
          </cell>
          <cell r="L54">
            <v>75</v>
          </cell>
          <cell r="M54">
            <v>2</v>
          </cell>
          <cell r="N54">
            <v>75.900000000000006</v>
          </cell>
          <cell r="O54">
            <v>0.76</v>
          </cell>
          <cell r="P54">
            <v>22.5</v>
          </cell>
          <cell r="Q54">
            <v>0.234375</v>
          </cell>
          <cell r="R54">
            <v>0</v>
          </cell>
          <cell r="S54">
            <v>9.7224000000000005E-2</v>
          </cell>
          <cell r="T54">
            <v>0.2</v>
          </cell>
          <cell r="U54">
            <v>0.3</v>
          </cell>
          <cell r="V54">
            <v>2.0933104527072102</v>
          </cell>
          <cell r="W54">
            <v>3.15</v>
          </cell>
          <cell r="X54">
            <v>-1.05668954729279</v>
          </cell>
          <cell r="Y54">
            <v>9.5542445575307305E-2</v>
          </cell>
          <cell r="Z54">
            <v>0.111963803408563</v>
          </cell>
          <cell r="AA54">
            <v>0.30043750000000002</v>
          </cell>
          <cell r="AB54">
            <v>0.14352266746265699</v>
          </cell>
          <cell r="AC54">
            <v>4.6445093643068397E-2</v>
          </cell>
          <cell r="AD54">
            <v>0.143313668362961</v>
          </cell>
          <cell r="AE54">
            <v>0.62449114062771605</v>
          </cell>
          <cell r="AF54">
            <v>19664</v>
          </cell>
          <cell r="AG54">
            <v>2.5785276806122401</v>
          </cell>
        </row>
        <row r="55">
          <cell r="B55" t="str">
            <v>SHT0012897</v>
          </cell>
          <cell r="C55" t="str">
            <v>右升降调节手柄</v>
          </cell>
          <cell r="D55" t="str">
            <v>PA6+GF30</v>
          </cell>
          <cell r="E55">
            <v>5.1999999999999998E-2</v>
          </cell>
          <cell r="F55">
            <v>5.6160000000000002E-2</v>
          </cell>
          <cell r="G55">
            <v>13.716799999999999</v>
          </cell>
          <cell r="H55">
            <v>0.98</v>
          </cell>
          <cell r="I55">
            <v>0.78605662040816304</v>
          </cell>
          <cell r="J55" t="str">
            <v>MA3200/1700</v>
          </cell>
          <cell r="K55">
            <v>48</v>
          </cell>
          <cell r="L55">
            <v>75</v>
          </cell>
          <cell r="M55">
            <v>2</v>
          </cell>
          <cell r="N55">
            <v>75.900000000000006</v>
          </cell>
          <cell r="O55">
            <v>0.76</v>
          </cell>
          <cell r="P55">
            <v>22.5</v>
          </cell>
          <cell r="Q55">
            <v>0.234375</v>
          </cell>
          <cell r="R55">
            <v>0</v>
          </cell>
          <cell r="S55">
            <v>0.10657111111111101</v>
          </cell>
          <cell r="T55">
            <v>0.22222222222222199</v>
          </cell>
          <cell r="U55">
            <v>0.3</v>
          </cell>
          <cell r="V55">
            <v>2.1248797860405402</v>
          </cell>
          <cell r="W55">
            <v>3.15</v>
          </cell>
          <cell r="X55">
            <v>-1.02512021395946</v>
          </cell>
          <cell r="Y55">
            <v>0.10458107968371599</v>
          </cell>
          <cell r="Z55">
            <v>0.110300357478919</v>
          </cell>
          <cell r="AA55">
            <v>0.30043750000000002</v>
          </cell>
          <cell r="AB55">
            <v>0.14139035157364299</v>
          </cell>
          <cell r="AC55">
            <v>5.0153948383919497E-2</v>
          </cell>
          <cell r="AD55">
            <v>0.14118445757301601</v>
          </cell>
          <cell r="AE55">
            <v>0.630070074753317</v>
          </cell>
          <cell r="AF55">
            <v>0</v>
          </cell>
          <cell r="AG55">
            <v>2.6100970139455799</v>
          </cell>
        </row>
        <row r="56">
          <cell r="B56" t="str">
            <v>SHT0012892</v>
          </cell>
          <cell r="C56" t="str">
            <v>升降调节手柄底座</v>
          </cell>
          <cell r="D56" t="str">
            <v>PA6+GF30</v>
          </cell>
          <cell r="E56">
            <v>3.1627000000000002E-2</v>
          </cell>
          <cell r="F56">
            <v>3.2575809999999997E-2</v>
          </cell>
          <cell r="G56">
            <v>13.716799999999999</v>
          </cell>
          <cell r="H56">
            <v>0.96</v>
          </cell>
          <cell r="I56">
            <v>0.46545403188333301</v>
          </cell>
          <cell r="J56" t="str">
            <v>MA3200/1700</v>
          </cell>
          <cell r="K56">
            <v>45</v>
          </cell>
          <cell r="L56">
            <v>80</v>
          </cell>
          <cell r="M56">
            <v>1</v>
          </cell>
          <cell r="N56">
            <v>75.900000000000006</v>
          </cell>
          <cell r="O56">
            <v>0.76</v>
          </cell>
          <cell r="P56">
            <v>22.5</v>
          </cell>
          <cell r="Q56">
            <v>0.5</v>
          </cell>
          <cell r="R56">
            <v>0</v>
          </cell>
          <cell r="S56">
            <v>8.4124000000000004E-2</v>
          </cell>
          <cell r="T56">
            <v>0.2</v>
          </cell>
          <cell r="U56">
            <v>0</v>
          </cell>
          <cell r="V56">
            <v>2.1415093910317702</v>
          </cell>
          <cell r="W56">
            <v>3.31</v>
          </cell>
          <cell r="X56">
            <v>-1.1684906089682301</v>
          </cell>
          <cell r="Y56">
            <v>9.3392072356797307E-2</v>
          </cell>
          <cell r="Z56">
            <v>0.23348018089199299</v>
          </cell>
          <cell r="AA56">
            <v>0.64093333333333302</v>
          </cell>
          <cell r="AB56">
            <v>0.29929046121274999</v>
          </cell>
          <cell r="AC56">
            <v>3.9282573474716101E-2</v>
          </cell>
          <cell r="AD56">
            <v>0</v>
          </cell>
          <cell r="AE56">
            <v>0.78265141687794404</v>
          </cell>
          <cell r="AF56">
            <v>58120</v>
          </cell>
          <cell r="AG56">
            <v>2.693705047825</v>
          </cell>
        </row>
        <row r="57">
          <cell r="B57" t="str">
            <v>SHT0012898</v>
          </cell>
          <cell r="C57" t="str">
            <v>右升降调节手柄底座</v>
          </cell>
          <cell r="D57" t="str">
            <v>PA6+GF30</v>
          </cell>
          <cell r="E57">
            <v>7.8E-2</v>
          </cell>
          <cell r="F57">
            <v>8.1900000000000001E-2</v>
          </cell>
          <cell r="G57">
            <v>13.716799999999999</v>
          </cell>
          <cell r="H57">
            <v>0.96</v>
          </cell>
          <cell r="I57">
            <v>1.1702144999999999</v>
          </cell>
          <cell r="J57" t="str">
            <v>MA3200/1700</v>
          </cell>
          <cell r="K57">
            <v>45</v>
          </cell>
          <cell r="L57">
            <v>80</v>
          </cell>
          <cell r="M57">
            <v>2</v>
          </cell>
          <cell r="N57">
            <v>75.900000000000006</v>
          </cell>
          <cell r="O57">
            <v>0.76</v>
          </cell>
          <cell r="P57">
            <v>22.5</v>
          </cell>
          <cell r="Q57">
            <v>0.25</v>
          </cell>
          <cell r="R57">
            <v>0</v>
          </cell>
          <cell r="S57">
            <v>8.4124000000000004E-2</v>
          </cell>
          <cell r="T57">
            <v>0.2</v>
          </cell>
          <cell r="U57">
            <v>0</v>
          </cell>
          <cell r="V57">
            <v>2.29678659895833</v>
          </cell>
          <cell r="W57">
            <v>3.31</v>
          </cell>
          <cell r="X57">
            <v>-1.01321340104167</v>
          </cell>
          <cell r="Y57">
            <v>8.7078181355945902E-2</v>
          </cell>
          <cell r="Z57">
            <v>0.10884772669493201</v>
          </cell>
          <cell r="AA57">
            <v>0.32046666666666701</v>
          </cell>
          <cell r="AB57">
            <v>0.139528272592677</v>
          </cell>
          <cell r="AC57">
            <v>3.6626824641937998E-2</v>
          </cell>
          <cell r="AD57">
            <v>0</v>
          </cell>
          <cell r="AE57">
            <v>0.49049924771821202</v>
          </cell>
          <cell r="AF57">
            <v>0</v>
          </cell>
          <cell r="AG57">
            <v>2.8951457500000002</v>
          </cell>
        </row>
        <row r="58">
          <cell r="B58" t="str">
            <v>SHT0012893</v>
          </cell>
          <cell r="C58" t="str">
            <v>左可回位机构卡轮</v>
          </cell>
          <cell r="D58" t="str">
            <v>PPS</v>
          </cell>
          <cell r="E58">
            <v>1.4999999999999999E-2</v>
          </cell>
          <cell r="F58">
            <v>2.1000000000000001E-2</v>
          </cell>
          <cell r="G58">
            <v>60.177</v>
          </cell>
          <cell r="H58">
            <v>0.65</v>
          </cell>
          <cell r="I58">
            <v>1.94418</v>
          </cell>
          <cell r="J58" t="str">
            <v>MA3200/1700</v>
          </cell>
          <cell r="K58">
            <v>36</v>
          </cell>
          <cell r="L58">
            <v>100</v>
          </cell>
          <cell r="M58">
            <v>2</v>
          </cell>
          <cell r="N58">
            <v>75.900000000000006</v>
          </cell>
          <cell r="O58">
            <v>0.76</v>
          </cell>
          <cell r="P58">
            <v>22.5</v>
          </cell>
          <cell r="Q58">
            <v>0.3125</v>
          </cell>
          <cell r="R58">
            <v>0</v>
          </cell>
          <cell r="S58">
            <v>4.4676E-2</v>
          </cell>
          <cell r="T58">
            <v>0.1</v>
          </cell>
          <cell r="U58">
            <v>0</v>
          </cell>
          <cell r="V58">
            <v>4.6824641538461496</v>
          </cell>
          <cell r="W58">
            <v>2.52</v>
          </cell>
          <cell r="X58">
            <v>2.16246415384615</v>
          </cell>
          <cell r="Y58">
            <v>2.13562766770698E-2</v>
          </cell>
          <cell r="Z58">
            <v>6.6738364615843093E-2</v>
          </cell>
          <cell r="AA58">
            <v>0.40058333333333301</v>
          </cell>
          <cell r="AB58">
            <v>8.5549684988895397E-2</v>
          </cell>
          <cell r="AC58">
            <v>9.5411301682477006E-3</v>
          </cell>
          <cell r="AD58">
            <v>0</v>
          </cell>
          <cell r="AE58">
            <v>0.58479554009974399</v>
          </cell>
          <cell r="AG58">
            <v>4.1305709999999998</v>
          </cell>
        </row>
        <row r="59">
          <cell r="B59" t="str">
            <v>SHT0012899</v>
          </cell>
          <cell r="C59" t="str">
            <v>右可回位机构卡轮</v>
          </cell>
          <cell r="D59" t="str">
            <v>PPS</v>
          </cell>
          <cell r="E59">
            <v>1.4999999999999999E-2</v>
          </cell>
          <cell r="F59">
            <v>2.1000000000000001E-2</v>
          </cell>
          <cell r="G59">
            <v>60.177</v>
          </cell>
          <cell r="H59">
            <v>0.65</v>
          </cell>
          <cell r="I59">
            <v>1.94418</v>
          </cell>
          <cell r="J59" t="str">
            <v>MA3200/1700</v>
          </cell>
          <cell r="K59">
            <v>36</v>
          </cell>
          <cell r="L59">
            <v>100</v>
          </cell>
          <cell r="M59">
            <v>2</v>
          </cell>
          <cell r="N59">
            <v>75.900000000000006</v>
          </cell>
          <cell r="O59">
            <v>0.76</v>
          </cell>
          <cell r="P59">
            <v>22.5</v>
          </cell>
          <cell r="Q59">
            <v>0.3125</v>
          </cell>
          <cell r="R59">
            <v>0</v>
          </cell>
          <cell r="S59">
            <v>4.4676E-2</v>
          </cell>
          <cell r="T59">
            <v>0.1</v>
          </cell>
          <cell r="U59">
            <v>0</v>
          </cell>
          <cell r="V59">
            <v>4.6824641538461496</v>
          </cell>
          <cell r="W59">
            <v>2.52</v>
          </cell>
          <cell r="X59">
            <v>2.16246415384615</v>
          </cell>
          <cell r="Y59">
            <v>2.13562766770698E-2</v>
          </cell>
          <cell r="Z59">
            <v>6.6738364615843093E-2</v>
          </cell>
          <cell r="AA59">
            <v>0.40058333333333301</v>
          </cell>
          <cell r="AB59">
            <v>8.5549684988895397E-2</v>
          </cell>
          <cell r="AC59">
            <v>9.5411301682477006E-3</v>
          </cell>
          <cell r="AD59">
            <v>0</v>
          </cell>
          <cell r="AE59">
            <v>0.58479554009974399</v>
          </cell>
          <cell r="AG59">
            <v>4.1305709999999998</v>
          </cell>
        </row>
        <row r="60">
          <cell r="B60" t="str">
            <v>SHT0012900</v>
          </cell>
          <cell r="C60" t="str">
            <v>阻尼调节手柄</v>
          </cell>
          <cell r="D60" t="str">
            <v>ABS+PC</v>
          </cell>
          <cell r="E60">
            <v>4.7E-2</v>
          </cell>
          <cell r="F60">
            <v>4.9349999999999998E-2</v>
          </cell>
          <cell r="G60">
            <v>18.584099999999999</v>
          </cell>
          <cell r="H60">
            <v>0.96</v>
          </cell>
          <cell r="I60">
            <v>0.95533889062499999</v>
          </cell>
          <cell r="J60" t="str">
            <v>SA3200/1700</v>
          </cell>
          <cell r="K60">
            <v>45</v>
          </cell>
          <cell r="L60">
            <v>80</v>
          </cell>
          <cell r="M60">
            <v>2</v>
          </cell>
          <cell r="N60">
            <v>67.900000000000006</v>
          </cell>
          <cell r="O60">
            <v>0.76</v>
          </cell>
          <cell r="P60">
            <v>22.5</v>
          </cell>
          <cell r="Q60">
            <v>0.25</v>
          </cell>
          <cell r="R60">
            <v>0</v>
          </cell>
          <cell r="S60">
            <v>0.10657111111111101</v>
          </cell>
          <cell r="T60">
            <v>0.22222222222222199</v>
          </cell>
          <cell r="U60">
            <v>0.3</v>
          </cell>
          <cell r="V60">
            <v>2.3539504533962701</v>
          </cell>
          <cell r="W60">
            <v>2.88</v>
          </cell>
          <cell r="X60">
            <v>-0.52604954660373304</v>
          </cell>
          <cell r="Y60">
            <v>9.4403950559622404E-2</v>
          </cell>
          <cell r="Z60">
            <v>0.10620444437957501</v>
          </cell>
          <cell r="AA60">
            <v>0.28668888888888899</v>
          </cell>
          <cell r="AB60">
            <v>0.12179053661696899</v>
          </cell>
          <cell r="AC60">
            <v>4.5273302569878097E-2</v>
          </cell>
          <cell r="AD60">
            <v>0.12744533325549001</v>
          </cell>
          <cell r="AE60">
            <v>0.59415505570788796</v>
          </cell>
          <cell r="AG60">
            <v>2.8668350026041698</v>
          </cell>
        </row>
        <row r="61">
          <cell r="B61" t="str">
            <v>SHT0013187</v>
          </cell>
          <cell r="C61" t="str">
            <v>阻尼器调节手柄</v>
          </cell>
          <cell r="D61" t="str">
            <v>ABS+PC</v>
          </cell>
          <cell r="E61">
            <v>4.7E-2</v>
          </cell>
          <cell r="F61">
            <v>4.9349999999999998E-2</v>
          </cell>
          <cell r="G61">
            <v>18.584099999999999</v>
          </cell>
          <cell r="H61">
            <v>0.96</v>
          </cell>
          <cell r="I61">
            <v>0.95533889062499999</v>
          </cell>
          <cell r="J61" t="str">
            <v>SA3200/1700</v>
          </cell>
          <cell r="K61">
            <v>45</v>
          </cell>
          <cell r="L61">
            <v>80</v>
          </cell>
          <cell r="M61">
            <v>2</v>
          </cell>
          <cell r="N61">
            <v>67.900000000000006</v>
          </cell>
          <cell r="O61">
            <v>0.76</v>
          </cell>
          <cell r="P61">
            <v>22.5</v>
          </cell>
          <cell r="Q61">
            <v>0.25</v>
          </cell>
          <cell r="R61">
            <v>0</v>
          </cell>
          <cell r="S61">
            <v>0.10657111111111101</v>
          </cell>
          <cell r="T61">
            <v>0.22222222222222199</v>
          </cell>
          <cell r="U61">
            <v>0.3</v>
          </cell>
          <cell r="V61">
            <v>2.3539504533962701</v>
          </cell>
          <cell r="W61">
            <v>2.88</v>
          </cell>
          <cell r="X61">
            <v>-0.52604954660373304</v>
          </cell>
          <cell r="Y61">
            <v>9.4403950559622404E-2</v>
          </cell>
          <cell r="Z61">
            <v>0.10620444437957501</v>
          </cell>
          <cell r="AA61">
            <v>0.28668888888888899</v>
          </cell>
          <cell r="AB61">
            <v>0.12179053661696899</v>
          </cell>
          <cell r="AC61">
            <v>4.5273302569878097E-2</v>
          </cell>
          <cell r="AD61">
            <v>0.12744533325549001</v>
          </cell>
          <cell r="AE61">
            <v>0.59415505570788796</v>
          </cell>
          <cell r="AG61">
            <v>2.8668350026041698</v>
          </cell>
        </row>
        <row r="62">
          <cell r="B62" t="str">
            <v>SHT0012901</v>
          </cell>
          <cell r="C62" t="str">
            <v>阻尼调节底座</v>
          </cell>
          <cell r="D62" t="str">
            <v>PA6+GF30</v>
          </cell>
          <cell r="E62">
            <v>2.1999999999999999E-2</v>
          </cell>
          <cell r="F62">
            <v>2.3099999999999999E-2</v>
          </cell>
          <cell r="G62">
            <v>13.716799999999999</v>
          </cell>
          <cell r="H62">
            <v>0.96</v>
          </cell>
          <cell r="I62">
            <v>0.33006049999999998</v>
          </cell>
          <cell r="J62" t="str">
            <v>MA3200/1700</v>
          </cell>
          <cell r="K62">
            <v>48</v>
          </cell>
          <cell r="L62">
            <v>75</v>
          </cell>
          <cell r="M62">
            <v>2</v>
          </cell>
          <cell r="N62">
            <v>75.900000000000006</v>
          </cell>
          <cell r="O62">
            <v>0.76</v>
          </cell>
          <cell r="P62">
            <v>22.5</v>
          </cell>
          <cell r="Q62">
            <v>0.234375</v>
          </cell>
          <cell r="R62">
            <v>0</v>
          </cell>
          <cell r="S62">
            <v>8.4124000000000004E-2</v>
          </cell>
          <cell r="T62">
            <v>0.2</v>
          </cell>
          <cell r="U62">
            <v>0</v>
          </cell>
          <cell r="V62">
            <v>1.2841334062500001</v>
          </cell>
          <cell r="W62">
            <v>1.31</v>
          </cell>
          <cell r="X62">
            <v>-2.586659375E-2</v>
          </cell>
          <cell r="Y62">
            <v>0.15574705791982399</v>
          </cell>
          <cell r="Z62">
            <v>0.18251608349979401</v>
          </cell>
          <cell r="AA62">
            <v>0.30043750000000002</v>
          </cell>
          <cell r="AB62">
            <v>0.233961283568936</v>
          </cell>
          <cell r="AC62">
            <v>6.5510327502236496E-2</v>
          </cell>
          <cell r="AD62">
            <v>0</v>
          </cell>
          <cell r="AE62">
            <v>0.74297024094726904</v>
          </cell>
          <cell r="AG62">
            <v>1.5814334999999999</v>
          </cell>
        </row>
        <row r="63">
          <cell r="B63" t="str">
            <v>SHT0013001</v>
          </cell>
          <cell r="C63" t="str">
            <v>可回位机构弹簧座</v>
          </cell>
          <cell r="D63" t="str">
            <v>PPS</v>
          </cell>
          <cell r="E63">
            <v>6.0000000000000001E-3</v>
          </cell>
          <cell r="F63">
            <v>8.3999999999999995E-3</v>
          </cell>
          <cell r="G63">
            <v>60.177</v>
          </cell>
          <cell r="H63">
            <v>0.7</v>
          </cell>
          <cell r="I63">
            <v>0.72212399999999999</v>
          </cell>
          <cell r="J63" t="str">
            <v>HTF120/TJ</v>
          </cell>
          <cell r="K63">
            <v>37.894736842105303</v>
          </cell>
          <cell r="L63">
            <v>94.999999999999901</v>
          </cell>
          <cell r="M63">
            <v>2</v>
          </cell>
          <cell r="N63">
            <v>27.15</v>
          </cell>
          <cell r="O63">
            <v>0.76</v>
          </cell>
          <cell r="P63">
            <v>22.5</v>
          </cell>
          <cell r="Q63">
            <v>0.296875</v>
          </cell>
          <cell r="R63">
            <v>0</v>
          </cell>
          <cell r="S63">
            <v>1.46026666666667E-2</v>
          </cell>
          <cell r="T63">
            <v>3.3333333333333298E-2</v>
          </cell>
          <cell r="U63">
            <v>0</v>
          </cell>
          <cell r="V63">
            <v>1.87963593214286</v>
          </cell>
          <cell r="W63">
            <v>1.1599999999999999</v>
          </cell>
          <cell r="X63">
            <v>0.71963593214285704</v>
          </cell>
          <cell r="Y63">
            <v>1.7733930684827901E-2</v>
          </cell>
          <cell r="Z63">
            <v>0.15794282016174799</v>
          </cell>
          <cell r="AA63">
            <v>0.13612708333333301</v>
          </cell>
          <cell r="AB63">
            <v>7.2422047804833703E-2</v>
          </cell>
          <cell r="AC63">
            <v>7.7688803544094303E-3</v>
          </cell>
          <cell r="AD63">
            <v>0</v>
          </cell>
          <cell r="AE63">
            <v>0.61581709114448002</v>
          </cell>
          <cell r="AG63">
            <v>1.780625125</v>
          </cell>
        </row>
        <row r="64">
          <cell r="B64" t="str">
            <v>SHT0013002</v>
          </cell>
          <cell r="C64" t="str">
            <v>外部棘爪滚轮</v>
          </cell>
          <cell r="D64" t="str">
            <v>POM</v>
          </cell>
          <cell r="E64">
            <v>2E-3</v>
          </cell>
          <cell r="F64">
            <v>2.5999999999999999E-3</v>
          </cell>
          <cell r="G64">
            <v>15.309699999999999</v>
          </cell>
          <cell r="H64">
            <v>0.95</v>
          </cell>
          <cell r="I64">
            <v>4.19002315789474E-2</v>
          </cell>
          <cell r="J64" t="str">
            <v>HTF86/TJ</v>
          </cell>
          <cell r="K64">
            <v>72</v>
          </cell>
          <cell r="L64">
            <v>50</v>
          </cell>
          <cell r="M64">
            <v>3</v>
          </cell>
          <cell r="N64">
            <v>21.2</v>
          </cell>
          <cell r="O64">
            <v>0.76</v>
          </cell>
          <cell r="P64">
            <v>22.5</v>
          </cell>
          <cell r="Q64">
            <v>0.104166666666667</v>
          </cell>
          <cell r="R64">
            <v>0</v>
          </cell>
          <cell r="S64">
            <v>1.43116666666667E-3</v>
          </cell>
          <cell r="T64">
            <v>3.3333333333333301E-3</v>
          </cell>
          <cell r="U64">
            <v>0</v>
          </cell>
          <cell r="V64">
            <v>0.21900991678054799</v>
          </cell>
          <cell r="W64">
            <v>0.2</v>
          </cell>
          <cell r="X64">
            <v>1.9009916780547899E-2</v>
          </cell>
          <cell r="Y64">
            <v>1.52200109581038E-2</v>
          </cell>
          <cell r="Z64">
            <v>0.475625342440743</v>
          </cell>
          <cell r="AA64">
            <v>3.72962962962963E-2</v>
          </cell>
          <cell r="AB64">
            <v>0.170295011497894</v>
          </cell>
          <cell r="AC64">
            <v>6.5347117048618697E-3</v>
          </cell>
          <cell r="AD64">
            <v>0</v>
          </cell>
          <cell r="AE64">
            <v>0.808683404866401</v>
          </cell>
          <cell r="AG64">
            <v>0.27980929181286601</v>
          </cell>
        </row>
        <row r="65">
          <cell r="B65" t="str">
            <v>SHT0013003</v>
          </cell>
          <cell r="C65" t="str">
            <v>外部棘爪底座</v>
          </cell>
          <cell r="D65" t="str">
            <v>POM</v>
          </cell>
          <cell r="E65">
            <v>1E-3</v>
          </cell>
          <cell r="F65">
            <v>1.2999999999999999E-3</v>
          </cell>
          <cell r="G65">
            <v>15.309699999999999</v>
          </cell>
          <cell r="H65">
            <v>0.95</v>
          </cell>
          <cell r="I65">
            <v>2.09501157894737E-2</v>
          </cell>
          <cell r="J65" t="str">
            <v>HTF86/TJ</v>
          </cell>
          <cell r="K65">
            <v>72</v>
          </cell>
          <cell r="L65">
            <v>50</v>
          </cell>
          <cell r="M65">
            <v>3</v>
          </cell>
          <cell r="N65">
            <v>21.2</v>
          </cell>
          <cell r="O65">
            <v>0.76</v>
          </cell>
          <cell r="P65">
            <v>22.5</v>
          </cell>
          <cell r="Q65">
            <v>0.104166666666667</v>
          </cell>
          <cell r="R65">
            <v>0</v>
          </cell>
          <cell r="S65">
            <v>1.43116666666667E-3</v>
          </cell>
          <cell r="T65">
            <v>3.3333333333333301E-3</v>
          </cell>
          <cell r="U65">
            <v>0</v>
          </cell>
          <cell r="V65">
            <v>0.19453136043705799</v>
          </cell>
          <cell r="W65">
            <v>0.17</v>
          </cell>
          <cell r="X65">
            <v>2.45313604370576E-2</v>
          </cell>
          <cell r="Y65">
            <v>1.71351977688547E-2</v>
          </cell>
          <cell r="Z65">
            <v>0.53547493027670801</v>
          </cell>
          <cell r="AA65">
            <v>3.72962962962963E-2</v>
          </cell>
          <cell r="AB65">
            <v>0.19172382392485199</v>
          </cell>
          <cell r="AC65">
            <v>7.3569971620577697E-3</v>
          </cell>
          <cell r="AD65">
            <v>0</v>
          </cell>
          <cell r="AE65">
            <v>0.89230468680008901</v>
          </cell>
          <cell r="AG65">
            <v>0.24838411812865499</v>
          </cell>
        </row>
        <row r="66">
          <cell r="B66" t="str">
            <v>SHT0013004</v>
          </cell>
          <cell r="C66" t="str">
            <v>外部棘爪盖板</v>
          </cell>
          <cell r="D66" t="str">
            <v>POM</v>
          </cell>
          <cell r="E66">
            <v>2E-3</v>
          </cell>
          <cell r="F66">
            <v>2.5999999999999999E-3</v>
          </cell>
          <cell r="G66">
            <v>15.309699999999999</v>
          </cell>
          <cell r="H66">
            <v>0.95</v>
          </cell>
          <cell r="I66">
            <v>4.19002315789474E-2</v>
          </cell>
          <cell r="J66" t="str">
            <v>HTF86/TJ</v>
          </cell>
          <cell r="K66">
            <v>72</v>
          </cell>
          <cell r="L66">
            <v>50</v>
          </cell>
          <cell r="M66">
            <v>3</v>
          </cell>
          <cell r="N66">
            <v>21.2</v>
          </cell>
          <cell r="O66">
            <v>0.76</v>
          </cell>
          <cell r="P66">
            <v>22.5</v>
          </cell>
          <cell r="Q66">
            <v>0.104166666666667</v>
          </cell>
          <cell r="R66">
            <v>0</v>
          </cell>
          <cell r="S66">
            <v>1.43116666666667E-3</v>
          </cell>
          <cell r="T66">
            <v>3.3333333333333301E-3</v>
          </cell>
          <cell r="U66">
            <v>0</v>
          </cell>
          <cell r="V66">
            <v>0.21900991678054799</v>
          </cell>
          <cell r="W66">
            <v>0.2</v>
          </cell>
          <cell r="X66">
            <v>1.9009916780547899E-2</v>
          </cell>
          <cell r="Y66">
            <v>1.52200109581038E-2</v>
          </cell>
          <cell r="Z66">
            <v>0.475625342440743</v>
          </cell>
          <cell r="AA66">
            <v>3.72962962962963E-2</v>
          </cell>
          <cell r="AB66">
            <v>0.170295011497894</v>
          </cell>
          <cell r="AC66">
            <v>6.5347117048618697E-3</v>
          </cell>
          <cell r="AD66">
            <v>0</v>
          </cell>
          <cell r="AE66">
            <v>0.808683404866401</v>
          </cell>
          <cell r="AG66">
            <v>0.27980929181286601</v>
          </cell>
        </row>
        <row r="67">
          <cell r="B67" t="str">
            <v>SHT0011965</v>
          </cell>
          <cell r="C67" t="str">
            <v>升降气阀手柄</v>
          </cell>
          <cell r="D67" t="str">
            <v>ABS+PC</v>
          </cell>
          <cell r="E67">
            <v>5.1999999999999998E-2</v>
          </cell>
          <cell r="F67">
            <v>5.4600000000000003E-2</v>
          </cell>
          <cell r="G67">
            <v>18.584099999999999</v>
          </cell>
          <cell r="H67">
            <v>0.96</v>
          </cell>
          <cell r="I67">
            <v>1.0569706875</v>
          </cell>
          <cell r="J67" t="str">
            <v>SA3200/1700</v>
          </cell>
          <cell r="K67">
            <v>48</v>
          </cell>
          <cell r="L67">
            <v>75</v>
          </cell>
          <cell r="M67">
            <v>2</v>
          </cell>
          <cell r="N67">
            <v>67.900000000000006</v>
          </cell>
          <cell r="O67">
            <v>0.76</v>
          </cell>
          <cell r="P67">
            <v>22.5</v>
          </cell>
          <cell r="Q67">
            <v>0.234375</v>
          </cell>
          <cell r="R67">
            <v>0</v>
          </cell>
          <cell r="S67">
            <v>0.10657111111111101</v>
          </cell>
          <cell r="T67">
            <v>0.22222222222222199</v>
          </cell>
          <cell r="U67">
            <v>0.3</v>
          </cell>
          <cell r="V67">
            <v>2.4326780605468699</v>
          </cell>
          <cell r="W67">
            <v>3.44</v>
          </cell>
          <cell r="X67">
            <v>-1.0073219394531301</v>
          </cell>
          <cell r="Y67">
            <v>9.1348800248671494E-2</v>
          </cell>
          <cell r="Z67">
            <v>9.6344437762270793E-2</v>
          </cell>
          <cell r="AA67">
            <v>0.26877083333333301</v>
          </cell>
          <cell r="AB67">
            <v>0.11048351925076</v>
          </cell>
          <cell r="AC67">
            <v>4.3808144135255397E-2</v>
          </cell>
          <cell r="AD67">
            <v>0.123320880335707</v>
          </cell>
          <cell r="AE67">
            <v>0.56551148109487603</v>
          </cell>
          <cell r="AF67">
            <v>3730</v>
          </cell>
          <cell r="AG67">
            <v>2.9689681145833302</v>
          </cell>
        </row>
        <row r="68">
          <cell r="B68" t="str">
            <v>SHT0011966</v>
          </cell>
          <cell r="C68" t="str">
            <v>阻尼调调节手柄</v>
          </cell>
          <cell r="D68" t="str">
            <v>ABS+PC</v>
          </cell>
          <cell r="E68">
            <v>4.7E-2</v>
          </cell>
          <cell r="F68">
            <v>4.9349999999999998E-2</v>
          </cell>
          <cell r="G68">
            <v>18.584099999999999</v>
          </cell>
          <cell r="H68">
            <v>0.96</v>
          </cell>
          <cell r="I68">
            <v>0.95533889062499999</v>
          </cell>
          <cell r="J68" t="str">
            <v>SA3200/1700</v>
          </cell>
          <cell r="K68">
            <v>48</v>
          </cell>
          <cell r="L68">
            <v>75</v>
          </cell>
          <cell r="M68">
            <v>2</v>
          </cell>
          <cell r="N68">
            <v>67.900000000000006</v>
          </cell>
          <cell r="O68">
            <v>0.76</v>
          </cell>
          <cell r="P68">
            <v>22.5</v>
          </cell>
          <cell r="Q68">
            <v>0.234375</v>
          </cell>
          <cell r="R68">
            <v>0</v>
          </cell>
          <cell r="S68">
            <v>0.10657111111111101</v>
          </cell>
          <cell r="T68">
            <v>0.22222222222222199</v>
          </cell>
          <cell r="U68">
            <v>0.3</v>
          </cell>
          <cell r="V68">
            <v>2.3151662954101599</v>
          </cell>
          <cell r="W68">
            <v>2.97</v>
          </cell>
          <cell r="X68">
            <v>-0.65483370458984402</v>
          </cell>
          <cell r="Y68">
            <v>9.5985425609719704E-2</v>
          </cell>
          <cell r="Z68">
            <v>0.10123462857275101</v>
          </cell>
          <cell r="AA68">
            <v>0.26877083333333301</v>
          </cell>
          <cell r="AB68">
            <v>0.116091372730406</v>
          </cell>
          <cell r="AC68">
            <v>4.6031730559653303E-2</v>
          </cell>
          <cell r="AD68">
            <v>0.12958032457312199</v>
          </cell>
          <cell r="AE68">
            <v>0.58735625491828802</v>
          </cell>
          <cell r="AF68">
            <v>21171</v>
          </cell>
          <cell r="AG68">
            <v>2.8165204192708302</v>
          </cell>
        </row>
        <row r="69">
          <cell r="B69" t="str">
            <v>SHT0012189</v>
          </cell>
          <cell r="C69" t="str">
            <v>阻尼调节底座（左舵）</v>
          </cell>
          <cell r="D69" t="str">
            <v>PA6+GF30</v>
          </cell>
          <cell r="E69">
            <v>2.4E-2</v>
          </cell>
          <cell r="F69">
            <v>2.52E-2</v>
          </cell>
          <cell r="G69">
            <v>13.716799999999999</v>
          </cell>
          <cell r="H69">
            <v>0.98</v>
          </cell>
          <cell r="I69">
            <v>0.35271771428571402</v>
          </cell>
          <cell r="J69" t="str">
            <v>MA2000/700</v>
          </cell>
          <cell r="K69">
            <v>48</v>
          </cell>
          <cell r="L69">
            <v>75</v>
          </cell>
          <cell r="M69">
            <v>1</v>
          </cell>
          <cell r="N69">
            <v>39.75</v>
          </cell>
          <cell r="O69">
            <v>0.76</v>
          </cell>
          <cell r="P69">
            <v>22.5</v>
          </cell>
          <cell r="Q69">
            <v>0.46875</v>
          </cell>
          <cell r="R69">
            <v>0</v>
          </cell>
          <cell r="S69">
            <v>8.4124000000000004E-2</v>
          </cell>
          <cell r="T69">
            <v>0.2</v>
          </cell>
          <cell r="U69">
            <v>0</v>
          </cell>
          <cell r="V69">
            <v>1.5709936814868799</v>
          </cell>
          <cell r="W69">
            <v>1.34</v>
          </cell>
          <cell r="X69">
            <v>0.23099368148687999</v>
          </cell>
          <cell r="Y69">
            <v>0.12730795951432999</v>
          </cell>
          <cell r="Z69">
            <v>0.29837803011171099</v>
          </cell>
          <cell r="AA69">
            <v>0.31468750000000001</v>
          </cell>
          <cell r="AB69">
            <v>0.200311117548329</v>
          </cell>
          <cell r="AC69">
            <v>5.3548273930917503E-2</v>
          </cell>
          <cell r="AD69">
            <v>0</v>
          </cell>
          <cell r="AE69">
            <v>0.77548113754863701</v>
          </cell>
          <cell r="AF69">
            <v>28781</v>
          </cell>
          <cell r="AG69">
            <v>1.9883568214285701</v>
          </cell>
        </row>
        <row r="70">
          <cell r="B70" t="str">
            <v>SHT0012190</v>
          </cell>
          <cell r="C70" t="str">
            <v>阻尼调节旋转块</v>
          </cell>
          <cell r="D70" t="str">
            <v>PA6+GF30</v>
          </cell>
          <cell r="E70">
            <v>1.7999999999999999E-2</v>
          </cell>
          <cell r="F70">
            <v>1.89E-2</v>
          </cell>
          <cell r="G70">
            <v>13.716799999999999</v>
          </cell>
          <cell r="H70">
            <v>0.98</v>
          </cell>
          <cell r="I70">
            <v>0.264538285714286</v>
          </cell>
          <cell r="J70" t="str">
            <v>MA2000/700</v>
          </cell>
          <cell r="K70">
            <v>48</v>
          </cell>
          <cell r="L70">
            <v>75</v>
          </cell>
          <cell r="M70">
            <v>1</v>
          </cell>
          <cell r="N70">
            <v>39.75</v>
          </cell>
          <cell r="O70">
            <v>0.76</v>
          </cell>
          <cell r="P70">
            <v>22.5</v>
          </cell>
          <cell r="Q70">
            <v>0.46875</v>
          </cell>
          <cell r="R70">
            <v>0</v>
          </cell>
          <cell r="S70">
            <v>1.46026666666667E-2</v>
          </cell>
          <cell r="T70">
            <v>3.3333333333333298E-2</v>
          </cell>
          <cell r="U70">
            <v>0</v>
          </cell>
          <cell r="V70">
            <v>1.2349289817784299</v>
          </cell>
          <cell r="W70">
            <v>1.19</v>
          </cell>
          <cell r="X70">
            <v>4.4928981778425699E-2</v>
          </cell>
          <cell r="Y70">
            <v>2.69921054774582E-2</v>
          </cell>
          <cell r="Z70">
            <v>0.37957648327675603</v>
          </cell>
          <cell r="AA70">
            <v>0.31468750000000001</v>
          </cell>
          <cell r="AB70">
            <v>0.25482234577312901</v>
          </cell>
          <cell r="AC70">
            <v>1.18247015675649E-2</v>
          </cell>
          <cell r="AD70">
            <v>0</v>
          </cell>
          <cell r="AE70">
            <v>0.78578664067522097</v>
          </cell>
          <cell r="AF70">
            <v>16997</v>
          </cell>
          <cell r="AG70">
            <v>1.6198996785714299</v>
          </cell>
        </row>
        <row r="71">
          <cell r="B71" t="str">
            <v>SHT0013746</v>
          </cell>
          <cell r="C71" t="str">
            <v>X5000阻尼调节手柄</v>
          </cell>
          <cell r="D71" t="str">
            <v>ABS+PC</v>
          </cell>
          <cell r="E71">
            <v>3.5000000000000003E-2</v>
          </cell>
          <cell r="F71">
            <v>3.6749999999999998E-2</v>
          </cell>
          <cell r="G71">
            <v>18.584099999999999</v>
          </cell>
          <cell r="H71">
            <v>0.9</v>
          </cell>
          <cell r="I71">
            <v>0.75885075000000002</v>
          </cell>
          <cell r="J71" t="str">
            <v>MA2000/700</v>
          </cell>
          <cell r="K71">
            <v>48</v>
          </cell>
          <cell r="L71">
            <v>75</v>
          </cell>
          <cell r="M71">
            <v>2</v>
          </cell>
          <cell r="N71">
            <v>39.75</v>
          </cell>
          <cell r="O71">
            <v>0.76</v>
          </cell>
          <cell r="P71">
            <v>22.5</v>
          </cell>
          <cell r="Q71">
            <v>0.234375</v>
          </cell>
          <cell r="R71">
            <v>0</v>
          </cell>
          <cell r="S71">
            <v>0.10657111111111101</v>
          </cell>
          <cell r="T71">
            <v>0.22222222222222199</v>
          </cell>
          <cell r="U71">
            <v>0.3</v>
          </cell>
          <cell r="V71">
            <v>2.0478290499999998</v>
          </cell>
          <cell r="W71">
            <v>3.27</v>
          </cell>
          <cell r="X71">
            <v>-1.22217095</v>
          </cell>
          <cell r="Y71">
            <v>0.108516002457442</v>
          </cell>
          <cell r="Z71">
            <v>0.114450471341834</v>
          </cell>
          <cell r="AA71">
            <v>0.15734375</v>
          </cell>
          <cell r="AB71">
            <v>7.6834416427484495E-2</v>
          </cell>
          <cell r="AC71">
            <v>5.2041019298515699E-2</v>
          </cell>
          <cell r="AD71">
            <v>0.14649660331754699</v>
          </cell>
          <cell r="AE71">
            <v>0.62943647566675498</v>
          </cell>
          <cell r="AF71">
            <v>6419</v>
          </cell>
          <cell r="AG71">
            <v>2.35464758333333</v>
          </cell>
        </row>
        <row r="72">
          <cell r="B72" t="str">
            <v>SHT0013747</v>
          </cell>
          <cell r="C72" t="str">
            <v>升降气阀手柄</v>
          </cell>
          <cell r="D72" t="str">
            <v>ABS+PC</v>
          </cell>
          <cell r="E72">
            <v>0</v>
          </cell>
          <cell r="F72">
            <v>3.7019999999999997E-2</v>
          </cell>
          <cell r="G72">
            <v>18.584099999999999</v>
          </cell>
          <cell r="H72">
            <v>0.9</v>
          </cell>
          <cell r="I72">
            <v>0.76442597999999995</v>
          </cell>
          <cell r="J72" t="str">
            <v>MA2000/700</v>
          </cell>
          <cell r="K72">
            <v>55</v>
          </cell>
          <cell r="L72">
            <v>65.454545454545496</v>
          </cell>
          <cell r="M72">
            <v>2</v>
          </cell>
          <cell r="N72">
            <v>39.75</v>
          </cell>
          <cell r="O72">
            <v>0.76</v>
          </cell>
          <cell r="P72">
            <v>22.5</v>
          </cell>
          <cell r="Q72">
            <v>0.204545454545455</v>
          </cell>
          <cell r="R72">
            <v>0</v>
          </cell>
          <cell r="S72">
            <v>0.10657111111111101</v>
          </cell>
          <cell r="T72">
            <v>0.22222222222222199</v>
          </cell>
          <cell r="U72">
            <v>0.3</v>
          </cell>
          <cell r="V72">
            <v>1.9932171935151499</v>
          </cell>
          <cell r="W72">
            <v>2.79</v>
          </cell>
          <cell r="X72">
            <v>-0.79678280648484801</v>
          </cell>
          <cell r="Y72">
            <v>0.111489215999748</v>
          </cell>
          <cell r="Z72">
            <v>0.102620755636132</v>
          </cell>
          <cell r="AA72">
            <v>0.13731818181818201</v>
          </cell>
          <cell r="AB72">
            <v>6.8892733950389806E-2</v>
          </cell>
          <cell r="AC72">
            <v>5.34668833169991E-2</v>
          </cell>
          <cell r="AD72">
            <v>0.15051044159966001</v>
          </cell>
          <cell r="AE72">
            <v>0.61648636059982398</v>
          </cell>
          <cell r="AF72">
            <v>2500</v>
          </cell>
          <cell r="AG72">
            <v>2.28822775787879</v>
          </cell>
        </row>
        <row r="73">
          <cell r="B73" t="str">
            <v>SHT0012026</v>
          </cell>
          <cell r="C73" t="str">
            <v>升级气阀固定板</v>
          </cell>
          <cell r="D73" t="str">
            <v>PA6+GF30</v>
          </cell>
          <cell r="E73">
            <v>4.8000000000000001E-2</v>
          </cell>
          <cell r="F73">
            <v>5.04E-2</v>
          </cell>
          <cell r="G73">
            <v>13.716799999999999</v>
          </cell>
          <cell r="H73">
            <v>0.95</v>
          </cell>
          <cell r="I73">
            <v>0.72771233684210501</v>
          </cell>
          <cell r="J73" t="str">
            <v>MA2000/700</v>
          </cell>
          <cell r="K73">
            <v>42.352941176470502</v>
          </cell>
          <cell r="L73">
            <v>85.000000000000199</v>
          </cell>
          <cell r="M73">
            <v>2</v>
          </cell>
          <cell r="N73">
            <v>39.75</v>
          </cell>
          <cell r="O73">
            <v>0.76</v>
          </cell>
          <cell r="P73">
            <v>22.5</v>
          </cell>
          <cell r="Q73">
            <v>0.265625000000001</v>
          </cell>
          <cell r="R73">
            <v>0</v>
          </cell>
          <cell r="S73">
            <v>4.2062000000000002E-2</v>
          </cell>
          <cell r="T73">
            <v>0.1</v>
          </cell>
          <cell r="U73">
            <v>0</v>
          </cell>
          <cell r="V73">
            <v>1.5110545067312999</v>
          </cell>
          <cell r="W73">
            <v>2.48</v>
          </cell>
          <cell r="X73">
            <v>-0.96894549326869595</v>
          </cell>
          <cell r="Y73">
            <v>6.6178949570997903E-2</v>
          </cell>
          <cell r="Z73">
            <v>0.175787834797964</v>
          </cell>
          <cell r="AA73">
            <v>0.178322916666667</v>
          </cell>
          <cell r="AB73">
            <v>0.118012233094366</v>
          </cell>
          <cell r="AC73">
            <v>2.78361897685531E-2</v>
          </cell>
          <cell r="AD73">
            <v>0</v>
          </cell>
          <cell r="AE73">
            <v>0.51840761957933301</v>
          </cell>
          <cell r="AF73">
            <v>10500</v>
          </cell>
          <cell r="AG73">
            <v>1.89955238026316</v>
          </cell>
        </row>
        <row r="74">
          <cell r="B74" t="str">
            <v>SHT0012027</v>
          </cell>
          <cell r="C74" t="str">
            <v>调节摆轮</v>
          </cell>
          <cell r="D74" t="str">
            <v>POM</v>
          </cell>
          <cell r="E74">
            <v>1.2E-2</v>
          </cell>
          <cell r="F74">
            <v>1.26E-2</v>
          </cell>
          <cell r="G74">
            <v>15.309699999999999</v>
          </cell>
          <cell r="H74">
            <v>0.95</v>
          </cell>
          <cell r="I74">
            <v>0.203054968421053</v>
          </cell>
          <cell r="J74" t="str">
            <v>MA1600IIS/570</v>
          </cell>
          <cell r="K74">
            <v>55.384615384615401</v>
          </cell>
          <cell r="L74">
            <v>65</v>
          </cell>
          <cell r="M74">
            <v>2</v>
          </cell>
          <cell r="N74">
            <v>48.5</v>
          </cell>
          <cell r="O74">
            <v>0.76</v>
          </cell>
          <cell r="P74">
            <v>22.5</v>
          </cell>
          <cell r="Q74">
            <v>0.203125</v>
          </cell>
          <cell r="R74">
            <v>0</v>
          </cell>
          <cell r="S74">
            <v>8.4124000000000004E-2</v>
          </cell>
          <cell r="T74">
            <v>0.2</v>
          </cell>
          <cell r="U74">
            <v>0</v>
          </cell>
          <cell r="V74">
            <v>0.953117392927055</v>
          </cell>
          <cell r="W74">
            <v>0.72</v>
          </cell>
          <cell r="X74">
            <v>0.23311739292705499</v>
          </cell>
          <cell r="Y74">
            <v>0.209837740328915</v>
          </cell>
          <cell r="Z74">
            <v>0.21311645502155499</v>
          </cell>
          <cell r="AA74">
            <v>0.16638194444444401</v>
          </cell>
          <cell r="AB74">
            <v>0.17456605626876601</v>
          </cell>
          <cell r="AC74">
            <v>8.8261950337148301E-2</v>
          </cell>
          <cell r="AD74">
            <v>0</v>
          </cell>
          <cell r="AE74">
            <v>0.78695702131983503</v>
          </cell>
          <cell r="AF74">
            <v>10625</v>
          </cell>
          <cell r="AG74">
            <v>1.14296686929825</v>
          </cell>
        </row>
        <row r="75">
          <cell r="B75" t="str">
            <v>BPC0010139</v>
          </cell>
          <cell r="C75" t="str">
            <v>阀体旋拧端盖</v>
          </cell>
          <cell r="D75" t="str">
            <v>POM</v>
          </cell>
          <cell r="E75">
            <v>6.0000000000000001E-3</v>
          </cell>
          <cell r="F75">
            <v>6.3E-3</v>
          </cell>
          <cell r="G75">
            <v>15.309699999999999</v>
          </cell>
          <cell r="H75">
            <v>0.95</v>
          </cell>
          <cell r="I75">
            <v>0.101527484210526</v>
          </cell>
          <cell r="J75" t="str">
            <v>MA1600IIS/570</v>
          </cell>
          <cell r="K75">
            <v>65.454545454545496</v>
          </cell>
          <cell r="L75">
            <v>55</v>
          </cell>
          <cell r="M75">
            <v>6</v>
          </cell>
          <cell r="N75">
            <v>48.5</v>
          </cell>
          <cell r="O75">
            <v>0.76</v>
          </cell>
          <cell r="P75">
            <v>22.5</v>
          </cell>
          <cell r="Q75">
            <v>5.7291666666666602E-2</v>
          </cell>
          <cell r="R75">
            <v>0</v>
          </cell>
          <cell r="S75">
            <v>4.77055555555556E-3</v>
          </cell>
          <cell r="T75">
            <v>1.1111111111111099E-2</v>
          </cell>
          <cell r="U75">
            <v>0</v>
          </cell>
          <cell r="V75">
            <v>0.256281250557094</v>
          </cell>
          <cell r="W75">
            <v>0.46</v>
          </cell>
          <cell r="X75">
            <v>-0.20371874944290599</v>
          </cell>
          <cell r="Y75">
            <v>4.3355146297117703E-2</v>
          </cell>
          <cell r="Z75">
            <v>0.22354997309451299</v>
          </cell>
          <cell r="AA75">
            <v>4.6928240740740701E-2</v>
          </cell>
          <cell r="AB75">
            <v>0.18311226685030599</v>
          </cell>
          <cell r="AC75">
            <v>1.8614532062667499E-2</v>
          </cell>
          <cell r="AD75">
            <v>0</v>
          </cell>
          <cell r="AE75">
            <v>0.60384349619868904</v>
          </cell>
          <cell r="AF75">
            <v>74291</v>
          </cell>
          <cell r="AG75">
            <v>0.32450275409356699</v>
          </cell>
        </row>
        <row r="76">
          <cell r="B76" t="str">
            <v>BPC0010140</v>
          </cell>
          <cell r="C76" t="str">
            <v>气缸旋拧端盖</v>
          </cell>
          <cell r="D76" t="str">
            <v>POM</v>
          </cell>
          <cell r="E76">
            <v>4.0000000000000001E-3</v>
          </cell>
          <cell r="F76">
            <v>4.1999999999999997E-3</v>
          </cell>
          <cell r="G76">
            <v>15.309699999999999</v>
          </cell>
          <cell r="H76">
            <v>0.95</v>
          </cell>
          <cell r="I76">
            <v>6.7684989473684204E-2</v>
          </cell>
          <cell r="J76" t="str">
            <v>MA1600IIS/570</v>
          </cell>
          <cell r="K76">
            <v>65.454545454545496</v>
          </cell>
          <cell r="L76">
            <v>55</v>
          </cell>
          <cell r="M76">
            <v>6</v>
          </cell>
          <cell r="N76">
            <v>48.5</v>
          </cell>
          <cell r="O76">
            <v>0.76</v>
          </cell>
          <cell r="P76">
            <v>22.5</v>
          </cell>
          <cell r="Q76">
            <v>5.7291666666666602E-2</v>
          </cell>
          <cell r="R76">
            <v>0</v>
          </cell>
          <cell r="S76">
            <v>4.77055555555556E-3</v>
          </cell>
          <cell r="T76">
            <v>1.1111111111111099E-2</v>
          </cell>
          <cell r="U76">
            <v>0</v>
          </cell>
          <cell r="V76">
            <v>0.21673896723299499</v>
          </cell>
          <cell r="W76">
            <v>0.32</v>
          </cell>
          <cell r="X76">
            <v>-0.103261032767005</v>
          </cell>
          <cell r="Y76">
            <v>5.1264944430443098E-2</v>
          </cell>
          <cell r="Z76">
            <v>0.26433486971947201</v>
          </cell>
          <cell r="AA76">
            <v>4.6928240740740701E-2</v>
          </cell>
          <cell r="AB76">
            <v>0.216519628841328</v>
          </cell>
          <cell r="AC76">
            <v>2.20106038912108E-2</v>
          </cell>
          <cell r="AD76">
            <v>0</v>
          </cell>
          <cell r="AE76">
            <v>0.68771194982708095</v>
          </cell>
          <cell r="AF76">
            <v>74969</v>
          </cell>
          <cell r="AG76">
            <v>0.27373901198830403</v>
          </cell>
        </row>
        <row r="77">
          <cell r="B77" t="str">
            <v>BPC0010141</v>
          </cell>
          <cell r="C77" t="str">
            <v>堵盖</v>
          </cell>
          <cell r="D77" t="str">
            <v>POM</v>
          </cell>
          <cell r="E77">
            <v>1E-3</v>
          </cell>
          <cell r="F77">
            <v>1.0499999999999999E-3</v>
          </cell>
          <cell r="G77">
            <v>15.309699999999999</v>
          </cell>
          <cell r="H77">
            <v>0.95</v>
          </cell>
          <cell r="I77">
            <v>1.69212473684211E-2</v>
          </cell>
          <cell r="J77" t="str">
            <v>MA1600IIS/570</v>
          </cell>
          <cell r="K77">
            <v>65.454545454545496</v>
          </cell>
          <cell r="L77">
            <v>55</v>
          </cell>
          <cell r="M77">
            <v>6</v>
          </cell>
          <cell r="N77">
            <v>48.5</v>
          </cell>
          <cell r="O77">
            <v>0.76</v>
          </cell>
          <cell r="P77">
            <v>22.5</v>
          </cell>
          <cell r="Q77">
            <v>5.7291666666666602E-2</v>
          </cell>
          <cell r="R77">
            <v>0</v>
          </cell>
          <cell r="S77">
            <v>1.43116666666667E-3</v>
          </cell>
          <cell r="T77">
            <v>3.3333333333333301E-3</v>
          </cell>
          <cell r="U77">
            <v>0</v>
          </cell>
          <cell r="V77">
            <v>0.14630837558017801</v>
          </cell>
          <cell r="W77">
            <v>0.18</v>
          </cell>
          <cell r="X77">
            <v>-3.3691624419821598E-2</v>
          </cell>
          <cell r="Y77">
            <v>2.2782929002630001E-2</v>
          </cell>
          <cell r="Z77">
            <v>0.391581592232703</v>
          </cell>
          <cell r="AA77">
            <v>4.6928240740740701E-2</v>
          </cell>
          <cell r="AB77">
            <v>0.32074883310438801</v>
          </cell>
          <cell r="AC77">
            <v>9.7818505672792305E-3</v>
          </cell>
          <cell r="AD77">
            <v>0</v>
          </cell>
          <cell r="AE77">
            <v>0.88434532677079702</v>
          </cell>
          <cell r="AF77">
            <v>141071</v>
          </cell>
          <cell r="AG77">
            <v>0.18647623216374301</v>
          </cell>
        </row>
        <row r="78">
          <cell r="B78" t="str">
            <v>BEC0010029</v>
          </cell>
          <cell r="C78" t="str">
            <v>ECU上盖</v>
          </cell>
          <cell r="D78" t="str">
            <v>ABS+PC</v>
          </cell>
          <cell r="E78">
            <v>1.4E-2</v>
          </cell>
          <cell r="F78">
            <v>1.47E-2</v>
          </cell>
          <cell r="G78">
            <v>18.584099999999999</v>
          </cell>
          <cell r="H78">
            <v>0.96</v>
          </cell>
          <cell r="I78">
            <v>0.28456903124999999</v>
          </cell>
          <cell r="J78" t="str">
            <v>MA1600IIS/570</v>
          </cell>
          <cell r="K78">
            <v>48</v>
          </cell>
          <cell r="L78">
            <v>75</v>
          </cell>
          <cell r="M78">
            <v>2</v>
          </cell>
          <cell r="N78">
            <v>48.5</v>
          </cell>
          <cell r="O78">
            <v>0.76</v>
          </cell>
          <cell r="P78">
            <v>22.5</v>
          </cell>
          <cell r="Q78">
            <v>0.234375</v>
          </cell>
          <cell r="R78">
            <v>0</v>
          </cell>
          <cell r="S78">
            <v>3.5437999999999997E-2</v>
          </cell>
          <cell r="T78">
            <v>0.05</v>
          </cell>
          <cell r="U78">
            <v>0</v>
          </cell>
          <cell r="V78">
            <v>0.90744294759114597</v>
          </cell>
          <cell r="W78">
            <v>1.04</v>
          </cell>
          <cell r="X78">
            <v>-0.13255705240885399</v>
          </cell>
          <cell r="Y78">
            <v>5.5099882733925701E-2</v>
          </cell>
          <cell r="Z78">
            <v>0.258280700315277</v>
          </cell>
          <cell r="AA78">
            <v>0.19197916666666701</v>
          </cell>
          <cell r="AB78">
            <v>0.21156059141380201</v>
          </cell>
          <cell r="AC78">
            <v>3.9052592886497199E-2</v>
          </cell>
          <cell r="AD78">
            <v>0</v>
          </cell>
          <cell r="AE78">
            <v>0.68640559496836295</v>
          </cell>
          <cell r="AF78">
            <v>27360</v>
          </cell>
          <cell r="AG78">
            <v>1.1518227968750001</v>
          </cell>
        </row>
        <row r="79">
          <cell r="B79" t="str">
            <v>BEC0010030</v>
          </cell>
          <cell r="C79" t="str">
            <v>ECU下盖</v>
          </cell>
          <cell r="D79" t="str">
            <v>ABS+PC</v>
          </cell>
          <cell r="E79">
            <v>1.4999999999999999E-2</v>
          </cell>
          <cell r="F79">
            <v>1.575E-2</v>
          </cell>
          <cell r="G79">
            <v>18.584099999999999</v>
          </cell>
          <cell r="H79">
            <v>0.96</v>
          </cell>
          <cell r="I79">
            <v>0.30489539062499998</v>
          </cell>
          <cell r="J79" t="str">
            <v>MA1600IIS/570</v>
          </cell>
          <cell r="K79">
            <v>48</v>
          </cell>
          <cell r="L79">
            <v>75</v>
          </cell>
          <cell r="M79">
            <v>2</v>
          </cell>
          <cell r="N79">
            <v>48.5</v>
          </cell>
          <cell r="O79">
            <v>0.76</v>
          </cell>
          <cell r="P79">
            <v>22.5</v>
          </cell>
          <cell r="Q79">
            <v>0.234375</v>
          </cell>
          <cell r="R79">
            <v>0</v>
          </cell>
          <cell r="S79">
            <v>4.3755333333333299E-2</v>
          </cell>
          <cell r="T79">
            <v>6.6666666666666693E-2</v>
          </cell>
          <cell r="U79">
            <v>0</v>
          </cell>
          <cell r="V79">
            <v>0.95592930061849002</v>
          </cell>
          <cell r="W79">
            <v>1.04</v>
          </cell>
          <cell r="X79">
            <v>-8.4070699381510294E-2</v>
          </cell>
          <cell r="Y79">
            <v>6.9740164490755902E-2</v>
          </cell>
          <cell r="Z79">
            <v>0.24518026578781399</v>
          </cell>
          <cell r="AA79">
            <v>0.19197916666666701</v>
          </cell>
          <cell r="AB79">
            <v>0.20082987993197399</v>
          </cell>
          <cell r="AC79">
            <v>4.57725621602178E-2</v>
          </cell>
          <cell r="AD79">
            <v>0</v>
          </cell>
          <cell r="AE79">
            <v>0.68104817958008901</v>
          </cell>
          <cell r="AF79">
            <v>0</v>
          </cell>
          <cell r="AG79">
            <v>1.2072963359375</v>
          </cell>
        </row>
        <row r="80">
          <cell r="B80" t="str">
            <v>BEC0010121</v>
          </cell>
          <cell r="C80" t="str">
            <v>ECU下盖(无爪)</v>
          </cell>
          <cell r="D80" t="str">
            <v>ABS+PC</v>
          </cell>
          <cell r="E80">
            <v>1.4999999999999999E-2</v>
          </cell>
          <cell r="F80">
            <v>1.575E-2</v>
          </cell>
          <cell r="G80">
            <v>18.584099999999999</v>
          </cell>
          <cell r="H80">
            <v>0.96</v>
          </cell>
          <cell r="I80">
            <v>0.30489539062499998</v>
          </cell>
          <cell r="J80" t="str">
            <v>MA1600IIS/570</v>
          </cell>
          <cell r="K80">
            <v>48</v>
          </cell>
          <cell r="L80">
            <v>75</v>
          </cell>
          <cell r="M80">
            <v>2</v>
          </cell>
          <cell r="N80">
            <v>48.5</v>
          </cell>
          <cell r="O80">
            <v>0.76</v>
          </cell>
          <cell r="P80">
            <v>22.5</v>
          </cell>
          <cell r="Q80">
            <v>0.234375</v>
          </cell>
          <cell r="R80">
            <v>0</v>
          </cell>
          <cell r="S80">
            <v>4.3755333333333299E-2</v>
          </cell>
          <cell r="T80">
            <v>6.6666666666666693E-2</v>
          </cell>
          <cell r="U80">
            <v>0.3</v>
          </cell>
          <cell r="V80">
            <v>1.25592930061849</v>
          </cell>
          <cell r="W80">
            <v>1.22</v>
          </cell>
          <cell r="X80">
            <v>3.5929300618489798E-2</v>
          </cell>
          <cell r="Y80">
            <v>5.30815441871101E-2</v>
          </cell>
          <cell r="Z80">
            <v>0.18661480378280901</v>
          </cell>
          <cell r="AA80">
            <v>0.19197916666666701</v>
          </cell>
          <cell r="AB80">
            <v>0.15285825927631899</v>
          </cell>
          <cell r="AC80">
            <v>3.4839009896325997E-2</v>
          </cell>
          <cell r="AD80">
            <v>0.238866948841996</v>
          </cell>
          <cell r="AE80">
            <v>0.75723522775139296</v>
          </cell>
          <cell r="AF80">
            <v>20551</v>
          </cell>
          <cell r="AG80">
            <v>1.5072963359375</v>
          </cell>
        </row>
        <row r="81">
          <cell r="B81" t="str">
            <v>SLT0010278</v>
          </cell>
          <cell r="C81" t="str">
            <v>轻卡气囊上盖</v>
          </cell>
          <cell r="D81" t="str">
            <v>PA6+GF30</v>
          </cell>
          <cell r="E81">
            <v>0</v>
          </cell>
          <cell r="F81">
            <v>0.124</v>
          </cell>
          <cell r="G81">
            <v>13.716799999999999</v>
          </cell>
          <cell r="H81">
            <v>0.95</v>
          </cell>
          <cell r="I81">
            <v>1.7904033684210501</v>
          </cell>
          <cell r="J81" t="str">
            <v>MA3200/1700</v>
          </cell>
          <cell r="K81">
            <v>45</v>
          </cell>
          <cell r="L81">
            <v>80</v>
          </cell>
          <cell r="M81">
            <v>2</v>
          </cell>
          <cell r="N81">
            <v>75.900000000000006</v>
          </cell>
          <cell r="O81">
            <v>0.76</v>
          </cell>
          <cell r="P81">
            <v>22.5</v>
          </cell>
          <cell r="Q81">
            <v>0.25</v>
          </cell>
          <cell r="R81">
            <v>0</v>
          </cell>
          <cell r="S81">
            <v>5.6082666666666697E-2</v>
          </cell>
          <cell r="T81">
            <v>0.133333333333333</v>
          </cell>
          <cell r="U81">
            <v>0</v>
          </cell>
          <cell r="V81">
            <v>2.9479062515235501</v>
          </cell>
          <cell r="W81">
            <v>5</v>
          </cell>
          <cell r="X81">
            <v>-2.0520937484764499</v>
          </cell>
          <cell r="Y81">
            <v>4.5229841778185197E-2</v>
          </cell>
          <cell r="Z81">
            <v>8.4805953334097503E-2</v>
          </cell>
          <cell r="AA81">
            <v>0.32046666666666701</v>
          </cell>
          <cell r="AB81">
            <v>0.10870992471386901</v>
          </cell>
          <cell r="AC81">
            <v>1.9024576048740301E-2</v>
          </cell>
          <cell r="AD81">
            <v>0</v>
          </cell>
          <cell r="AE81">
            <v>0.39265254195389299</v>
          </cell>
          <cell r="AF81">
            <v>48643</v>
          </cell>
          <cell r="AG81">
            <v>3.7307210526315799</v>
          </cell>
        </row>
        <row r="82">
          <cell r="B82" t="str">
            <v>SLT0010279</v>
          </cell>
          <cell r="C82" t="str">
            <v>轻卡气囊下座</v>
          </cell>
          <cell r="D82" t="str">
            <v>PA6+GF30</v>
          </cell>
          <cell r="E82">
            <v>0</v>
          </cell>
          <cell r="F82">
            <v>9.4750000000000001E-2</v>
          </cell>
          <cell r="G82">
            <v>13.716799999999999</v>
          </cell>
          <cell r="H82">
            <v>0.95</v>
          </cell>
          <cell r="I82">
            <v>1.36807031578947</v>
          </cell>
          <cell r="J82" t="str">
            <v>MA3200/1700</v>
          </cell>
          <cell r="K82">
            <v>45</v>
          </cell>
          <cell r="L82">
            <v>80</v>
          </cell>
          <cell r="M82">
            <v>2</v>
          </cell>
          <cell r="N82">
            <v>75.900000000000006</v>
          </cell>
          <cell r="O82">
            <v>0.76</v>
          </cell>
          <cell r="P82">
            <v>22.5</v>
          </cell>
          <cell r="Q82">
            <v>0.25</v>
          </cell>
          <cell r="R82">
            <v>0</v>
          </cell>
          <cell r="S82">
            <v>5.6082666666666697E-2</v>
          </cell>
          <cell r="T82">
            <v>0.133333333333333</v>
          </cell>
          <cell r="U82">
            <v>0</v>
          </cell>
          <cell r="V82">
            <v>2.45444342160665</v>
          </cell>
          <cell r="W82">
            <v>4.46</v>
          </cell>
          <cell r="X82">
            <v>-2.00555657839335</v>
          </cell>
          <cell r="Y82">
            <v>5.43232458159719E-2</v>
          </cell>
          <cell r="Z82">
            <v>0.10185608590494701</v>
          </cell>
          <cell r="AA82">
            <v>0.32046666666666701</v>
          </cell>
          <cell r="AB82">
            <v>0.13056592131868899</v>
          </cell>
          <cell r="AC82">
            <v>2.28494436551142E-2</v>
          </cell>
          <cell r="AD82">
            <v>0</v>
          </cell>
          <cell r="AE82">
            <v>0.44261484956375502</v>
          </cell>
          <cell r="AF82">
            <v>49383</v>
          </cell>
          <cell r="AG82">
            <v>3.0972214736842099</v>
          </cell>
        </row>
        <row r="83">
          <cell r="B83" t="str">
            <v>SHT0013068</v>
          </cell>
          <cell r="C83" t="str">
            <v>气囊下盖</v>
          </cell>
          <cell r="D83" t="str">
            <v>PA6+GF30</v>
          </cell>
          <cell r="E83">
            <v>0.24</v>
          </cell>
          <cell r="F83">
            <v>0.25440000000000002</v>
          </cell>
          <cell r="G83">
            <v>13.716799999999999</v>
          </cell>
          <cell r="H83">
            <v>0.95</v>
          </cell>
          <cell r="I83">
            <v>3.6732146526315801</v>
          </cell>
          <cell r="J83" t="str">
            <v>SA4700/2950</v>
          </cell>
          <cell r="K83">
            <v>32.727272727272698</v>
          </cell>
          <cell r="L83">
            <v>110</v>
          </cell>
          <cell r="M83">
            <v>2</v>
          </cell>
          <cell r="N83">
            <v>84.3</v>
          </cell>
          <cell r="O83">
            <v>0.76</v>
          </cell>
          <cell r="P83">
            <v>22.5</v>
          </cell>
          <cell r="Q83">
            <v>0.34375</v>
          </cell>
          <cell r="R83">
            <v>0</v>
          </cell>
          <cell r="S83">
            <v>5.6082666666666697E-2</v>
          </cell>
          <cell r="T83">
            <v>0.133333333333333</v>
          </cell>
          <cell r="U83">
            <v>0</v>
          </cell>
          <cell r="V83">
            <v>5.4547570678116299</v>
          </cell>
          <cell r="W83">
            <v>8.91</v>
          </cell>
          <cell r="X83">
            <v>-3.4552429321883702</v>
          </cell>
          <cell r="Y83">
            <v>2.4443496140300901E-2</v>
          </cell>
          <cell r="Z83">
            <v>6.3018388486713497E-2</v>
          </cell>
          <cell r="AA83">
            <v>0.489408333333334</v>
          </cell>
          <cell r="AB83">
            <v>8.9721380301483702E-2</v>
          </cell>
          <cell r="AC83">
            <v>1.0281423346533401E-2</v>
          </cell>
          <cell r="AD83">
            <v>0</v>
          </cell>
          <cell r="AE83">
            <v>0.32660343861927199</v>
          </cell>
          <cell r="AF83">
            <v>3841</v>
          </cell>
          <cell r="AG83">
            <v>6.9489754789473697</v>
          </cell>
        </row>
        <row r="84">
          <cell r="B84" t="str">
            <v>SHT0002189</v>
          </cell>
          <cell r="C84" t="str">
            <v>H4气囊上盖</v>
          </cell>
          <cell r="D84" t="str">
            <v>PA6+GF30</v>
          </cell>
          <cell r="E84">
            <v>9.8000000000000004E-2</v>
          </cell>
          <cell r="F84">
            <v>0.10290000000000001</v>
          </cell>
          <cell r="G84">
            <v>13.716799999999999</v>
          </cell>
          <cell r="H84">
            <v>0.95</v>
          </cell>
          <cell r="I84">
            <v>1.4857460210526301</v>
          </cell>
          <cell r="J84" t="str">
            <v>MA3200/1700</v>
          </cell>
          <cell r="K84">
            <v>30</v>
          </cell>
          <cell r="L84">
            <v>120</v>
          </cell>
          <cell r="M84">
            <v>1</v>
          </cell>
          <cell r="N84">
            <v>75.900000000000006</v>
          </cell>
          <cell r="O84">
            <v>0.76</v>
          </cell>
          <cell r="P84">
            <v>22.5</v>
          </cell>
          <cell r="Q84">
            <v>0.75</v>
          </cell>
          <cell r="R84">
            <v>1.25</v>
          </cell>
          <cell r="S84">
            <v>5.6082666666666697E-2</v>
          </cell>
          <cell r="T84">
            <v>0.133333333333333</v>
          </cell>
          <cell r="U84">
            <v>0</v>
          </cell>
          <cell r="V84">
            <v>5.2125287193351797</v>
          </cell>
          <cell r="W84">
            <v>5.22</v>
          </cell>
          <cell r="X84">
            <v>-7.4712806648191696E-3</v>
          </cell>
          <cell r="Y84">
            <v>2.55793954359907E-2</v>
          </cell>
          <cell r="Z84">
            <v>0.143884099327448</v>
          </cell>
          <cell r="AA84">
            <v>0.96140000000000003</v>
          </cell>
          <cell r="AB84">
            <v>0.184440230791212</v>
          </cell>
          <cell r="AC84">
            <v>1.07592053082865E-2</v>
          </cell>
          <cell r="AD84">
            <v>0</v>
          </cell>
          <cell r="AE84">
            <v>0.71496636257533597</v>
          </cell>
          <cell r="AF84">
            <v>3630</v>
          </cell>
          <cell r="AG84">
            <v>6.36013503157894</v>
          </cell>
        </row>
        <row r="85">
          <cell r="B85" t="str">
            <v>SHT0002196</v>
          </cell>
          <cell r="C85" t="str">
            <v>座椅气囊上盖</v>
          </cell>
          <cell r="D85" t="str">
            <v>PA6+GF30</v>
          </cell>
          <cell r="E85">
            <v>0</v>
          </cell>
          <cell r="F85">
            <v>0.13719999999999999</v>
          </cell>
          <cell r="G85">
            <v>13.716799999999999</v>
          </cell>
          <cell r="H85">
            <v>0.95</v>
          </cell>
          <cell r="I85">
            <v>1.98099469473684</v>
          </cell>
          <cell r="J85" t="str">
            <v>PL2500/900</v>
          </cell>
          <cell r="K85">
            <v>45</v>
          </cell>
          <cell r="L85">
            <v>80</v>
          </cell>
          <cell r="M85">
            <v>2</v>
          </cell>
          <cell r="N85">
            <v>52.05</v>
          </cell>
          <cell r="O85">
            <v>0.76</v>
          </cell>
          <cell r="P85">
            <v>22.5</v>
          </cell>
          <cell r="Q85">
            <v>0.25</v>
          </cell>
          <cell r="R85">
            <v>1.05</v>
          </cell>
          <cell r="S85">
            <v>5.6082666666666697E-2</v>
          </cell>
          <cell r="T85">
            <v>0.133333333333333</v>
          </cell>
          <cell r="U85">
            <v>0</v>
          </cell>
          <cell r="V85">
            <v>4.1344371696398898</v>
          </cell>
          <cell r="W85">
            <v>5.45</v>
          </cell>
          <cell r="X85">
            <v>-1.3155628303601099</v>
          </cell>
          <cell r="Y85">
            <v>3.2249452068695103E-2</v>
          </cell>
          <cell r="Z85">
            <v>6.04677226288034E-2</v>
          </cell>
          <cell r="AA85">
            <v>0.219766666666667</v>
          </cell>
          <cell r="AB85">
            <v>5.3155159372226903E-2</v>
          </cell>
          <cell r="AC85">
            <v>1.3564764529134601E-2</v>
          </cell>
          <cell r="AD85">
            <v>0</v>
          </cell>
          <cell r="AE85">
            <v>0.520855049078086</v>
          </cell>
          <cell r="AF85">
            <v>124551</v>
          </cell>
          <cell r="AG85">
            <v>5.02055804210526</v>
          </cell>
        </row>
        <row r="86">
          <cell r="B86" t="str">
            <v>SHT0002197</v>
          </cell>
          <cell r="C86" t="str">
            <v>座椅气囊下盖</v>
          </cell>
          <cell r="D86" t="str">
            <v>PA6+GF30</v>
          </cell>
          <cell r="E86">
            <v>0</v>
          </cell>
          <cell r="F86">
            <v>7.7399999999999997E-2</v>
          </cell>
          <cell r="G86">
            <v>13.716799999999999</v>
          </cell>
          <cell r="H86">
            <v>0.95</v>
          </cell>
          <cell r="I86">
            <v>1.1175582315789501</v>
          </cell>
          <cell r="J86" t="str">
            <v>PL2500/900</v>
          </cell>
          <cell r="K86">
            <v>45</v>
          </cell>
          <cell r="L86">
            <v>80</v>
          </cell>
          <cell r="M86">
            <v>2</v>
          </cell>
          <cell r="N86">
            <v>52.05</v>
          </cell>
          <cell r="O86">
            <v>0.76</v>
          </cell>
          <cell r="P86">
            <v>22.5</v>
          </cell>
          <cell r="Q86">
            <v>0.25</v>
          </cell>
          <cell r="R86">
            <v>1.25</v>
          </cell>
          <cell r="S86">
            <v>4.2062000000000002E-2</v>
          </cell>
          <cell r="T86">
            <v>0.1</v>
          </cell>
          <cell r="U86">
            <v>0</v>
          </cell>
          <cell r="V86">
            <v>3.2842258284764498</v>
          </cell>
          <cell r="W86">
            <v>3.14</v>
          </cell>
          <cell r="X86">
            <v>0.14422582847645499</v>
          </cell>
          <cell r="Y86">
            <v>3.04485760793099E-2</v>
          </cell>
          <cell r="Z86">
            <v>7.6121440198274798E-2</v>
          </cell>
          <cell r="AA86">
            <v>0.219766666666667</v>
          </cell>
          <cell r="AB86">
            <v>6.6915820696963502E-2</v>
          </cell>
          <cell r="AC86">
            <v>1.28072800704793E-2</v>
          </cell>
          <cell r="AD86">
            <v>0</v>
          </cell>
          <cell r="AE86">
            <v>0.65971943162709401</v>
          </cell>
          <cell r="AF86">
            <v>126167</v>
          </cell>
          <cell r="AG86">
            <v>3.8980493473684201</v>
          </cell>
        </row>
        <row r="87">
          <cell r="B87" t="str">
            <v>SHT0002201</v>
          </cell>
          <cell r="C87" t="str">
            <v>气阀主体</v>
          </cell>
          <cell r="D87" t="str">
            <v>POM</v>
          </cell>
          <cell r="E87">
            <v>0</v>
          </cell>
          <cell r="F87">
            <v>1.155E-2</v>
          </cell>
          <cell r="G87">
            <v>15.309699999999999</v>
          </cell>
          <cell r="H87">
            <v>0.9</v>
          </cell>
          <cell r="I87">
            <v>0.19647448333333301</v>
          </cell>
          <cell r="J87" t="str">
            <v>HTF86/TJ</v>
          </cell>
          <cell r="K87">
            <v>65</v>
          </cell>
          <cell r="L87">
            <v>55.384615384615401</v>
          </cell>
          <cell r="M87">
            <v>1</v>
          </cell>
          <cell r="N87">
            <v>21.2</v>
          </cell>
          <cell r="O87">
            <v>0.76</v>
          </cell>
          <cell r="P87">
            <v>22.5</v>
          </cell>
          <cell r="Q87">
            <v>0.34615384615384598</v>
          </cell>
          <cell r="R87">
            <v>0</v>
          </cell>
          <cell r="S87">
            <v>1.6824800000000001E-2</v>
          </cell>
          <cell r="T87">
            <v>0.04</v>
          </cell>
          <cell r="U87">
            <v>0</v>
          </cell>
          <cell r="V87">
            <v>0.87892384226495701</v>
          </cell>
          <cell r="W87">
            <v>2.06</v>
          </cell>
          <cell r="X87">
            <v>-1.1810761577350399</v>
          </cell>
          <cell r="Y87">
            <v>4.5510200174933603E-2</v>
          </cell>
          <cell r="Z87">
            <v>0.39383827074461802</v>
          </cell>
          <cell r="AA87">
            <v>0.123938461538462</v>
          </cell>
          <cell r="AB87">
            <v>0.141011604849718</v>
          </cell>
          <cell r="AC87">
            <v>1.91425003975806E-2</v>
          </cell>
          <cell r="AD87">
            <v>0</v>
          </cell>
          <cell r="AE87">
            <v>0.77646017335583395</v>
          </cell>
          <cell r="AF87">
            <v>67497</v>
          </cell>
          <cell r="AG87">
            <v>1.0566749865384599</v>
          </cell>
        </row>
        <row r="88">
          <cell r="B88" t="str">
            <v>SHT0002202</v>
          </cell>
          <cell r="C88" t="str">
            <v>通气嘴</v>
          </cell>
          <cell r="D88" t="str">
            <v>POM</v>
          </cell>
          <cell r="E88">
            <v>0</v>
          </cell>
          <cell r="F88">
            <v>3.63E-3</v>
          </cell>
          <cell r="G88">
            <v>15.309699999999999</v>
          </cell>
          <cell r="H88">
            <v>0.88</v>
          </cell>
          <cell r="I88">
            <v>6.3152512499999994E-2</v>
          </cell>
          <cell r="J88" t="str">
            <v>SA600/150</v>
          </cell>
          <cell r="K88">
            <v>72</v>
          </cell>
          <cell r="L88">
            <v>50</v>
          </cell>
          <cell r="M88">
            <v>2</v>
          </cell>
          <cell r="N88">
            <v>17.41</v>
          </cell>
          <cell r="O88">
            <v>0.76</v>
          </cell>
          <cell r="P88">
            <v>22.5</v>
          </cell>
          <cell r="Q88">
            <v>0.15625</v>
          </cell>
          <cell r="R88">
            <v>0</v>
          </cell>
          <cell r="S88">
            <v>1.41516666666667E-3</v>
          </cell>
          <cell r="T88">
            <v>3.3333333333333301E-3</v>
          </cell>
          <cell r="U88">
            <v>0</v>
          </cell>
          <cell r="V88">
            <v>0.33944575061553001</v>
          </cell>
          <cell r="W88">
            <v>0.32</v>
          </cell>
          <cell r="X88">
            <v>1.9445750615530302E-2</v>
          </cell>
          <cell r="Y88">
            <v>9.8199294800092995E-3</v>
          </cell>
          <cell r="Z88">
            <v>0.46030919437543599</v>
          </cell>
          <cell r="AA88">
            <v>4.5943055555555598E-2</v>
          </cell>
          <cell r="AB88">
            <v>0.135347269695512</v>
          </cell>
          <cell r="AC88">
            <v>4.1690510607379598E-3</v>
          </cell>
          <cell r="AD88">
            <v>0</v>
          </cell>
          <cell r="AE88">
            <v>0.81395403422937795</v>
          </cell>
          <cell r="AF88">
            <v>128942</v>
          </cell>
          <cell r="AG88">
            <v>0.40276685208333302</v>
          </cell>
        </row>
        <row r="89">
          <cell r="B89" t="str">
            <v>SHT0002203</v>
          </cell>
          <cell r="C89" t="str">
            <v>气阀堵盖</v>
          </cell>
          <cell r="D89" t="str">
            <v>POM</v>
          </cell>
          <cell r="E89">
            <v>0</v>
          </cell>
          <cell r="F89">
            <v>4.6000000000000001E-4</v>
          </cell>
          <cell r="G89">
            <v>15.309699999999999</v>
          </cell>
          <cell r="H89">
            <v>0.9</v>
          </cell>
          <cell r="I89">
            <v>7.8249577777777801E-3</v>
          </cell>
          <cell r="J89" t="str">
            <v>SA600/150</v>
          </cell>
          <cell r="K89">
            <v>65</v>
          </cell>
          <cell r="L89">
            <v>55.384615384615401</v>
          </cell>
          <cell r="M89">
            <v>2</v>
          </cell>
          <cell r="N89">
            <v>17.41</v>
          </cell>
          <cell r="O89">
            <v>0.76</v>
          </cell>
          <cell r="P89">
            <v>22.5</v>
          </cell>
          <cell r="Q89">
            <v>0.17307692307692299</v>
          </cell>
          <cell r="R89">
            <v>0</v>
          </cell>
          <cell r="S89">
            <v>7.1558333333333305E-4</v>
          </cell>
          <cell r="T89">
            <v>1.66666666666667E-3</v>
          </cell>
          <cell r="U89">
            <v>0</v>
          </cell>
          <cell r="V89">
            <v>0.28825985177208002</v>
          </cell>
          <cell r="W89">
            <v>0.23</v>
          </cell>
          <cell r="X89">
            <v>5.8259851772079603E-2</v>
          </cell>
          <cell r="Y89">
            <v>5.7818203139314199E-3</v>
          </cell>
          <cell r="Z89">
            <v>0.60041980183133803</v>
          </cell>
          <cell r="AA89">
            <v>5.0890769230769198E-2</v>
          </cell>
          <cell r="AB89">
            <v>0.17654476999803401</v>
          </cell>
          <cell r="AC89">
            <v>2.4824245517864499E-3</v>
          </cell>
          <cell r="AD89">
            <v>0</v>
          </cell>
          <cell r="AE89">
            <v>0.97285450009887298</v>
          </cell>
          <cell r="AF89">
            <v>25150</v>
          </cell>
          <cell r="AG89">
            <v>0.35007122512820499</v>
          </cell>
        </row>
        <row r="90">
          <cell r="B90" t="str">
            <v>SHT0002204</v>
          </cell>
          <cell r="C90" t="str">
            <v>气阀阀芯</v>
          </cell>
          <cell r="D90" t="str">
            <v>POM</v>
          </cell>
          <cell r="E90">
            <v>0</v>
          </cell>
          <cell r="F90">
            <v>2.2000000000000001E-3</v>
          </cell>
          <cell r="G90">
            <v>15.309699999999999</v>
          </cell>
          <cell r="H90">
            <v>0.98</v>
          </cell>
          <cell r="I90">
            <v>3.4368714285714301E-2</v>
          </cell>
          <cell r="J90" t="str">
            <v>SA600/150</v>
          </cell>
          <cell r="K90">
            <v>65</v>
          </cell>
          <cell r="L90">
            <v>55.384615384615401</v>
          </cell>
          <cell r="M90">
            <v>4</v>
          </cell>
          <cell r="N90">
            <v>17.41</v>
          </cell>
          <cell r="O90">
            <v>0.76</v>
          </cell>
          <cell r="P90">
            <v>22.5</v>
          </cell>
          <cell r="Q90">
            <v>8.6538461538461495E-2</v>
          </cell>
          <cell r="R90">
            <v>0</v>
          </cell>
          <cell r="S90">
            <v>7.1558333333333305E-4</v>
          </cell>
          <cell r="T90">
            <v>1.66666666666667E-3</v>
          </cell>
          <cell r="U90">
            <v>0</v>
          </cell>
          <cell r="V90">
            <v>0.16814892559990999</v>
          </cell>
          <cell r="W90">
            <v>0.14000000000000001</v>
          </cell>
          <cell r="X90">
            <v>2.81489255999103E-2</v>
          </cell>
          <cell r="Y90">
            <v>9.9118484445883306E-3</v>
          </cell>
          <cell r="Z90">
            <v>0.51465366923823896</v>
          </cell>
          <cell r="AA90">
            <v>2.5445384615384599E-2</v>
          </cell>
          <cell r="AB90">
            <v>0.151326477553171</v>
          </cell>
          <cell r="AC90">
            <v>4.2556521296839896E-3</v>
          </cell>
          <cell r="AD90">
            <v>0</v>
          </cell>
          <cell r="AE90">
            <v>0.79560550765878602</v>
          </cell>
          <cell r="AF90">
            <v>170420</v>
          </cell>
          <cell r="AG90">
            <v>0.221911090659341</v>
          </cell>
        </row>
        <row r="91">
          <cell r="B91" t="str">
            <v>SHT0002205</v>
          </cell>
          <cell r="C91" t="str">
            <v>锁片</v>
          </cell>
          <cell r="D91" t="str">
            <v>POM</v>
          </cell>
          <cell r="E91">
            <v>1.7100000000000001E-4</v>
          </cell>
          <cell r="F91">
            <v>1.7613000000000001E-4</v>
          </cell>
          <cell r="G91">
            <v>15.309699999999999</v>
          </cell>
          <cell r="H91">
            <v>0.98</v>
          </cell>
          <cell r="I91">
            <v>2.7515280214285699E-3</v>
          </cell>
          <cell r="J91" t="str">
            <v>SA600/150</v>
          </cell>
          <cell r="K91">
            <v>103</v>
          </cell>
          <cell r="L91">
            <v>34.951456310679603</v>
          </cell>
          <cell r="M91">
            <v>4</v>
          </cell>
          <cell r="N91">
            <v>17.41</v>
          </cell>
          <cell r="O91">
            <v>0.76</v>
          </cell>
          <cell r="P91">
            <v>22.5</v>
          </cell>
          <cell r="Q91">
            <v>5.4611650485436897E-2</v>
          </cell>
          <cell r="R91">
            <v>0</v>
          </cell>
          <cell r="S91">
            <v>2.8303333333333301E-3</v>
          </cell>
          <cell r="T91">
            <v>6.6666666666666697E-3</v>
          </cell>
          <cell r="U91">
            <v>0</v>
          </cell>
          <cell r="V91">
            <v>9.2657458675350995E-2</v>
          </cell>
          <cell r="W91">
            <v>0.08</v>
          </cell>
          <cell r="X91">
            <v>1.2657458675351001E-2</v>
          </cell>
          <cell r="Y91">
            <v>7.1949595445144204E-2</v>
          </cell>
          <cell r="Z91">
            <v>0.58939292385281905</v>
          </cell>
          <cell r="AA91">
            <v>1.6057766990291301E-2</v>
          </cell>
          <cell r="AB91">
            <v>0.17330247580557701</v>
          </cell>
          <cell r="AC91">
            <v>3.0546200746235899E-2</v>
          </cell>
          <cell r="AD91">
            <v>0</v>
          </cell>
          <cell r="AE91">
            <v>0.97030430080033503</v>
          </cell>
          <cell r="AF91">
            <v>754050</v>
          </cell>
          <cell r="AG91">
            <v>0.119628418245735</v>
          </cell>
        </row>
        <row r="92">
          <cell r="B92" t="str">
            <v>SHT0002213</v>
          </cell>
          <cell r="C92" t="str">
            <v>大剪刀底板</v>
          </cell>
          <cell r="D92" t="str">
            <v>PA6+GF30</v>
          </cell>
          <cell r="E92">
            <v>3.9199999999999999E-2</v>
          </cell>
          <cell r="F92">
            <v>4.2335999999999999E-2</v>
          </cell>
          <cell r="G92">
            <v>13.716799999999999</v>
          </cell>
          <cell r="H92">
            <v>0.85</v>
          </cell>
          <cell r="I92">
            <v>0.68319346447058804</v>
          </cell>
          <cell r="J92" t="str">
            <v>MA3200/1700</v>
          </cell>
          <cell r="K92">
            <v>45</v>
          </cell>
          <cell r="L92">
            <v>80</v>
          </cell>
          <cell r="M92">
            <v>2</v>
          </cell>
          <cell r="N92">
            <v>75.900000000000006</v>
          </cell>
          <cell r="O92">
            <v>0.76</v>
          </cell>
          <cell r="P92">
            <v>22.5</v>
          </cell>
          <cell r="Q92">
            <v>0.25</v>
          </cell>
          <cell r="R92">
            <v>0</v>
          </cell>
          <cell r="S92">
            <v>4.4676E-2</v>
          </cell>
          <cell r="T92">
            <v>0.1</v>
          </cell>
          <cell r="U92">
            <v>0</v>
          </cell>
          <cell r="V92">
            <v>1.7818086418380601</v>
          </cell>
          <cell r="W92">
            <v>2.0299999999999998</v>
          </cell>
          <cell r="X92">
            <v>-0.24819135816193699</v>
          </cell>
          <cell r="Y92">
            <v>5.6122749464747698E-2</v>
          </cell>
          <cell r="Z92">
            <v>0.140306873661869</v>
          </cell>
          <cell r="AA92">
            <v>0.32046666666666701</v>
          </cell>
          <cell r="AB92">
            <v>0.17985470445136201</v>
          </cell>
          <cell r="AC92">
            <v>2.5073399550870699E-2</v>
          </cell>
          <cell r="AD92">
            <v>0</v>
          </cell>
          <cell r="AE92">
            <v>0.61657304357564102</v>
          </cell>
          <cell r="AF92">
            <v>0</v>
          </cell>
          <cell r="AG92">
            <v>2.0251661967058801</v>
          </cell>
        </row>
        <row r="93">
          <cell r="B93" t="str">
            <v>SHT0002214</v>
          </cell>
          <cell r="C93" t="str">
            <v>大剪刀气缸固定板</v>
          </cell>
          <cell r="D93" t="str">
            <v>PA6+GF30</v>
          </cell>
          <cell r="E93">
            <v>4.3999999999999997E-2</v>
          </cell>
          <cell r="F93">
            <v>4.6199999999999998E-2</v>
          </cell>
          <cell r="G93">
            <v>13.716799999999999</v>
          </cell>
          <cell r="H93">
            <v>0.98</v>
          </cell>
          <cell r="I93">
            <v>0.64664914285714303</v>
          </cell>
          <cell r="J93" t="str">
            <v>MA3200/1700</v>
          </cell>
          <cell r="K93">
            <v>42.352941176470502</v>
          </cell>
          <cell r="L93">
            <v>85.000000000000199</v>
          </cell>
          <cell r="M93">
            <v>2</v>
          </cell>
          <cell r="N93">
            <v>75.900000000000006</v>
          </cell>
          <cell r="O93">
            <v>0.76</v>
          </cell>
          <cell r="P93">
            <v>22.5</v>
          </cell>
          <cell r="Q93">
            <v>0.265625000000001</v>
          </cell>
          <cell r="R93">
            <v>0</v>
          </cell>
          <cell r="S93">
            <v>4.4676E-2</v>
          </cell>
          <cell r="T93">
            <v>0.1</v>
          </cell>
          <cell r="U93">
            <v>0</v>
          </cell>
          <cell r="V93">
            <v>1.5636297485422801</v>
          </cell>
          <cell r="W93">
            <v>1.74</v>
          </cell>
          <cell r="X93">
            <v>-0.176370251457724</v>
          </cell>
          <cell r="Y93">
            <v>6.3953758933805699E-2</v>
          </cell>
          <cell r="Z93">
            <v>0.169877172167922</v>
          </cell>
          <cell r="AA93">
            <v>0.340495833333334</v>
          </cell>
          <cell r="AB93">
            <v>0.21775988442965299</v>
          </cell>
          <cell r="AC93">
            <v>2.8571981341267001E-2</v>
          </cell>
          <cell r="AD93">
            <v>0</v>
          </cell>
          <cell r="AE93">
            <v>0.586443566029622</v>
          </cell>
          <cell r="AG93">
            <v>2.02383096428572</v>
          </cell>
        </row>
        <row r="94">
          <cell r="B94" t="str">
            <v>SHT0002218</v>
          </cell>
          <cell r="C94" t="str">
            <v>气缸</v>
          </cell>
          <cell r="D94" t="str">
            <v>POM</v>
          </cell>
          <cell r="E94">
            <v>1.2E-2</v>
          </cell>
          <cell r="F94">
            <v>1.26E-2</v>
          </cell>
          <cell r="G94">
            <v>15.309699999999999</v>
          </cell>
          <cell r="H94">
            <v>0.99</v>
          </cell>
          <cell r="I94">
            <v>0.19485072727272701</v>
          </cell>
          <cell r="J94" t="str">
            <v>MA2000/700</v>
          </cell>
          <cell r="K94">
            <v>36</v>
          </cell>
          <cell r="L94">
            <v>100</v>
          </cell>
          <cell r="M94">
            <v>4</v>
          </cell>
          <cell r="N94">
            <v>39.75</v>
          </cell>
          <cell r="O94">
            <v>0.76</v>
          </cell>
          <cell r="P94">
            <v>22.5</v>
          </cell>
          <cell r="Q94">
            <v>0.15625</v>
          </cell>
          <cell r="R94">
            <v>0</v>
          </cell>
          <cell r="S94">
            <v>2.8623333333333299E-2</v>
          </cell>
          <cell r="T94">
            <v>6.6666666666666693E-2</v>
          </cell>
          <cell r="U94">
            <v>0</v>
          </cell>
          <cell r="V94">
            <v>0.60655887098255301</v>
          </cell>
          <cell r="W94">
            <v>0.68</v>
          </cell>
          <cell r="X94">
            <v>-7.3441129017447301E-2</v>
          </cell>
          <cell r="Y94">
            <v>0.10990963920563</v>
          </cell>
          <cell r="Z94">
            <v>0.25760071688819502</v>
          </cell>
          <cell r="AA94">
            <v>0.10489583333333299</v>
          </cell>
          <cell r="AB94">
            <v>0.172935947937608</v>
          </cell>
          <cell r="AC94">
            <v>4.7189703592937199E-2</v>
          </cell>
          <cell r="AD94">
            <v>0</v>
          </cell>
          <cell r="AE94">
            <v>0.67876040299749896</v>
          </cell>
          <cell r="AG94">
            <v>0.779284840909091</v>
          </cell>
        </row>
        <row r="95">
          <cell r="B95" t="str">
            <v>SHT0002216</v>
          </cell>
          <cell r="C95" t="str">
            <v>大剪刀摆轮</v>
          </cell>
          <cell r="D95" t="str">
            <v>POM</v>
          </cell>
          <cell r="E95">
            <v>2.7E-2</v>
          </cell>
          <cell r="F95">
            <v>2.835E-2</v>
          </cell>
          <cell r="G95">
            <v>15.309699999999999</v>
          </cell>
          <cell r="H95">
            <v>0.98</v>
          </cell>
          <cell r="I95">
            <v>0.44288775000000002</v>
          </cell>
          <cell r="J95" t="str">
            <v>MA2000/700</v>
          </cell>
          <cell r="K95">
            <v>36</v>
          </cell>
          <cell r="L95">
            <v>100</v>
          </cell>
          <cell r="M95">
            <v>4</v>
          </cell>
          <cell r="N95">
            <v>39.75</v>
          </cell>
          <cell r="O95">
            <v>0.76</v>
          </cell>
          <cell r="P95">
            <v>22.5</v>
          </cell>
          <cell r="Q95">
            <v>0.15625</v>
          </cell>
          <cell r="R95">
            <v>0.45</v>
          </cell>
          <cell r="S95">
            <v>2.8623333333333299E-2</v>
          </cell>
          <cell r="T95">
            <v>6.6666666666666693E-2</v>
          </cell>
          <cell r="U95">
            <v>0</v>
          </cell>
          <cell r="V95">
            <v>1.35621579336735</v>
          </cell>
          <cell r="W95">
            <v>2.4700000000000002</v>
          </cell>
          <cell r="X95">
            <v>-1.11378420663265</v>
          </cell>
          <cell r="Y95">
            <v>4.9156385726153599E-2</v>
          </cell>
          <cell r="Z95">
            <v>0.11521027904567201</v>
          </cell>
          <cell r="AA95">
            <v>0.10489583333333299</v>
          </cell>
          <cell r="AB95">
            <v>7.7344500665994506E-2</v>
          </cell>
          <cell r="AC95">
            <v>2.1105294211524E-2</v>
          </cell>
          <cell r="AD95">
            <v>0</v>
          </cell>
          <cell r="AE95">
            <v>0.67343858391417599</v>
          </cell>
          <cell r="AG95">
            <v>1.6463403750000001</v>
          </cell>
        </row>
        <row r="96">
          <cell r="B96" t="str">
            <v>SHT0002222</v>
          </cell>
          <cell r="C96" t="str">
            <v>气阀固定板（小）</v>
          </cell>
          <cell r="D96" t="str">
            <v>PA6+GF30</v>
          </cell>
          <cell r="E96">
            <v>0</v>
          </cell>
          <cell r="F96">
            <v>4.3029999999999999E-2</v>
          </cell>
          <cell r="G96">
            <v>13.716799999999999</v>
          </cell>
          <cell r="H96">
            <v>0.85</v>
          </cell>
          <cell r="I96">
            <v>0.69439282823529402</v>
          </cell>
          <cell r="J96" t="str">
            <v>MA3200/1700</v>
          </cell>
          <cell r="K96">
            <v>72</v>
          </cell>
          <cell r="L96">
            <v>50</v>
          </cell>
          <cell r="M96">
            <v>2</v>
          </cell>
          <cell r="N96">
            <v>75.900000000000006</v>
          </cell>
          <cell r="O96">
            <v>0.76</v>
          </cell>
          <cell r="P96">
            <v>22.5</v>
          </cell>
          <cell r="Q96">
            <v>0.15625</v>
          </cell>
          <cell r="R96">
            <v>0</v>
          </cell>
          <cell r="S96">
            <v>8.7133333333333301E-4</v>
          </cell>
          <cell r="T96">
            <v>0.133333333333333</v>
          </cell>
          <cell r="U96">
            <v>0</v>
          </cell>
          <cell r="V96">
            <v>1.5066014776562899</v>
          </cell>
          <cell r="W96">
            <v>2.02</v>
          </cell>
          <cell r="X96">
            <v>-0.51339852234371397</v>
          </cell>
          <cell r="Y96">
            <v>8.84994043287083E-2</v>
          </cell>
          <cell r="Z96">
            <v>0.10371023944770499</v>
          </cell>
          <cell r="AA96">
            <v>0.20029166666666701</v>
          </cell>
          <cell r="AB96">
            <v>0.13294269894003199</v>
          </cell>
          <cell r="AC96">
            <v>5.7834360728811003E-4</v>
          </cell>
          <cell r="AD96">
            <v>0</v>
          </cell>
          <cell r="AE96">
            <v>0.53909986248286901</v>
          </cell>
          <cell r="AF96">
            <v>42378</v>
          </cell>
          <cell r="AG96">
            <v>1.71060640901961</v>
          </cell>
        </row>
        <row r="97">
          <cell r="B97" t="str">
            <v>SHT0002215</v>
          </cell>
          <cell r="C97" t="str">
            <v>摆动杆</v>
          </cell>
          <cell r="D97" t="str">
            <v>PA6+GF30</v>
          </cell>
          <cell r="E97">
            <v>0</v>
          </cell>
          <cell r="F97">
            <v>9.8499999999999994E-3</v>
          </cell>
          <cell r="G97">
            <v>13.716799999999999</v>
          </cell>
          <cell r="H97">
            <v>0.95</v>
          </cell>
          <cell r="I97">
            <v>0.14222155789473701</v>
          </cell>
          <cell r="J97" t="str">
            <v>MA1600IIS/570</v>
          </cell>
          <cell r="K97">
            <v>65</v>
          </cell>
          <cell r="L97">
            <v>55.384615384615401</v>
          </cell>
          <cell r="M97">
            <v>2</v>
          </cell>
          <cell r="N97">
            <v>48.5</v>
          </cell>
          <cell r="O97">
            <v>0.76</v>
          </cell>
          <cell r="P97">
            <v>22.5</v>
          </cell>
          <cell r="Q97">
            <v>0.17307692307692299</v>
          </cell>
          <cell r="R97">
            <v>0</v>
          </cell>
          <cell r="S97">
            <v>2.1684499999999999E-2</v>
          </cell>
          <cell r="T97">
            <v>0.05</v>
          </cell>
          <cell r="U97">
            <v>0</v>
          </cell>
          <cell r="V97">
            <v>0.60573203687619903</v>
          </cell>
          <cell r="W97">
            <v>1.0900000000000001</v>
          </cell>
          <cell r="X97">
            <v>-0.48426796312380099</v>
          </cell>
          <cell r="Y97">
            <v>8.2544750741356504E-2</v>
          </cell>
          <cell r="Z97">
            <v>0.28573182948931097</v>
          </cell>
          <cell r="AA97">
            <v>0.14176923076923101</v>
          </cell>
          <cell r="AB97">
            <v>0.23404611633280101</v>
          </cell>
          <cell r="AC97">
            <v>3.5798832949018901E-2</v>
          </cell>
          <cell r="AD97">
            <v>0</v>
          </cell>
          <cell r="AE97">
            <v>0.76520713907063098</v>
          </cell>
          <cell r="AF97">
            <v>48938</v>
          </cell>
          <cell r="AG97">
            <v>0.75728606761133599</v>
          </cell>
        </row>
        <row r="98">
          <cell r="B98" t="str">
            <v>SHT0011868</v>
          </cell>
          <cell r="C98" t="str">
            <v>气缸固定板</v>
          </cell>
          <cell r="D98" t="str">
            <v>PA6+GF30</v>
          </cell>
          <cell r="E98">
            <v>0</v>
          </cell>
          <cell r="F98">
            <v>3.3050000000000003E-2</v>
          </cell>
          <cell r="G98">
            <v>13.716799999999999</v>
          </cell>
          <cell r="H98">
            <v>0.95</v>
          </cell>
          <cell r="I98">
            <v>0.477200252631579</v>
          </cell>
          <cell r="J98" t="str">
            <v>MA1600IIS/570</v>
          </cell>
          <cell r="K98">
            <v>42.352941176470502</v>
          </cell>
          <cell r="L98">
            <v>85.000000000000199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0.265625000000001</v>
          </cell>
          <cell r="R98">
            <v>0</v>
          </cell>
          <cell r="S98">
            <v>2.2338E-2</v>
          </cell>
          <cell r="T98">
            <v>0.05</v>
          </cell>
          <cell r="U98">
            <v>0</v>
          </cell>
          <cell r="V98">
            <v>1.19449149693444</v>
          </cell>
          <cell r="W98">
            <v>1.74</v>
          </cell>
          <cell r="X98">
            <v>-0.54550850306555698</v>
          </cell>
          <cell r="Y98">
            <v>4.1858816181044901E-2</v>
          </cell>
          <cell r="Z98">
            <v>0.22237496096180201</v>
          </cell>
          <cell r="AA98">
            <v>0.217576388888889</v>
          </cell>
          <cell r="AB98">
            <v>0.18214980135671099</v>
          </cell>
          <cell r="AC98">
            <v>1.8700844717043599E-2</v>
          </cell>
          <cell r="AD98">
            <v>0</v>
          </cell>
          <cell r="AE98">
            <v>0.60049924687093104</v>
          </cell>
          <cell r="AF98">
            <v>58483</v>
          </cell>
          <cell r="AG98">
            <v>1.5129404622806999</v>
          </cell>
        </row>
        <row r="99">
          <cell r="B99" t="str">
            <v>SHT0002217</v>
          </cell>
          <cell r="C99" t="str">
            <v>蝴蝶压轮</v>
          </cell>
          <cell r="D99" t="str">
            <v>POM</v>
          </cell>
          <cell r="E99">
            <v>0</v>
          </cell>
          <cell r="F99">
            <v>7.6299999999999996E-3</v>
          </cell>
          <cell r="G99">
            <v>15.309699999999999</v>
          </cell>
          <cell r="H99">
            <v>0.85</v>
          </cell>
          <cell r="I99">
            <v>0.137427071764706</v>
          </cell>
          <cell r="J99" t="str">
            <v>HTF120/TJ</v>
          </cell>
          <cell r="K99">
            <v>60</v>
          </cell>
          <cell r="L99">
            <v>60</v>
          </cell>
          <cell r="M99">
            <v>4</v>
          </cell>
          <cell r="N99">
            <v>27.15</v>
          </cell>
          <cell r="O99">
            <v>0.76</v>
          </cell>
          <cell r="P99">
            <v>22.5</v>
          </cell>
          <cell r="Q99">
            <v>9.375E-2</v>
          </cell>
          <cell r="R99">
            <v>0</v>
          </cell>
          <cell r="S99">
            <v>1.43116666666667E-2</v>
          </cell>
          <cell r="T99">
            <v>3.3333333333333298E-2</v>
          </cell>
          <cell r="U99">
            <v>0</v>
          </cell>
          <cell r="V99">
            <v>0.40567167606920401</v>
          </cell>
          <cell r="W99">
            <v>0.81</v>
          </cell>
          <cell r="X99">
            <v>-0.40432832393079599</v>
          </cell>
          <cell r="Y99">
            <v>8.2168254033212096E-2</v>
          </cell>
          <cell r="Z99">
            <v>0.231098214468409</v>
          </cell>
          <cell r="AA99">
            <v>4.2987499999999998E-2</v>
          </cell>
          <cell r="AB99">
            <v>0.10596623460758101</v>
          </cell>
          <cell r="AC99">
            <v>3.5278939869159698E-2</v>
          </cell>
          <cell r="AD99">
            <v>0</v>
          </cell>
          <cell r="AE99">
            <v>0.66123572368591499</v>
          </cell>
          <cell r="AF99">
            <v>56835</v>
          </cell>
          <cell r="AG99">
            <v>0.45889185764705898</v>
          </cell>
        </row>
        <row r="100">
          <cell r="B100" t="str">
            <v>SHT0011866</v>
          </cell>
          <cell r="C100" t="str">
            <v>悬浮活塞</v>
          </cell>
          <cell r="D100" t="str">
            <v>POM</v>
          </cell>
          <cell r="E100">
            <v>0</v>
          </cell>
          <cell r="F100">
            <v>3.48E-3</v>
          </cell>
          <cell r="G100">
            <v>15.309699999999999</v>
          </cell>
          <cell r="H100">
            <v>0.95</v>
          </cell>
          <cell r="I100">
            <v>5.6081848421052599E-2</v>
          </cell>
          <cell r="J100" t="str">
            <v>HTF120/TJ</v>
          </cell>
          <cell r="K100">
            <v>60</v>
          </cell>
          <cell r="L100">
            <v>60</v>
          </cell>
          <cell r="M100">
            <v>4</v>
          </cell>
          <cell r="N100">
            <v>27.15</v>
          </cell>
          <cell r="O100">
            <v>0.76</v>
          </cell>
          <cell r="P100">
            <v>22.5</v>
          </cell>
          <cell r="Q100">
            <v>9.375E-2</v>
          </cell>
          <cell r="R100">
            <v>0</v>
          </cell>
          <cell r="S100">
            <v>4.77055555555556E-3</v>
          </cell>
          <cell r="T100">
            <v>1.1111111111111099E-2</v>
          </cell>
          <cell r="U100">
            <v>0</v>
          </cell>
          <cell r="V100">
            <v>0.241175852716528</v>
          </cell>
          <cell r="W100">
            <v>0.68</v>
          </cell>
          <cell r="X100">
            <v>-0.43882414728347202</v>
          </cell>
          <cell r="Y100">
            <v>4.60705787331488E-2</v>
          </cell>
          <cell r="Z100">
            <v>0.38872050806094299</v>
          </cell>
          <cell r="AA100">
            <v>4.2987499999999998E-2</v>
          </cell>
          <cell r="AB100">
            <v>0.17824131029621099</v>
          </cell>
          <cell r="AC100">
            <v>1.9780402979077499E-2</v>
          </cell>
          <cell r="AD100">
            <v>0</v>
          </cell>
          <cell r="AE100">
            <v>0.76746491081356405</v>
          </cell>
          <cell r="AF100">
            <v>48784</v>
          </cell>
          <cell r="AG100">
            <v>0.30511068929824597</v>
          </cell>
        </row>
        <row r="101">
          <cell r="B101" t="str">
            <v>SHT0002223</v>
          </cell>
          <cell r="C101" t="str">
            <v>小剪刀摆轮</v>
          </cell>
          <cell r="D101" t="str">
            <v>POM</v>
          </cell>
          <cell r="E101">
            <v>0</v>
          </cell>
          <cell r="F101">
            <v>1.383E-2</v>
          </cell>
          <cell r="G101">
            <v>15.309699999999999</v>
          </cell>
          <cell r="H101">
            <v>0.95</v>
          </cell>
          <cell r="I101">
            <v>0.222877001052632</v>
          </cell>
          <cell r="J101" t="str">
            <v>HTF120/TJ</v>
          </cell>
          <cell r="K101">
            <v>60</v>
          </cell>
          <cell r="L101">
            <v>60</v>
          </cell>
          <cell r="M101">
            <v>4</v>
          </cell>
          <cell r="N101">
            <v>27.15</v>
          </cell>
          <cell r="O101">
            <v>0.76</v>
          </cell>
          <cell r="P101">
            <v>22.5</v>
          </cell>
          <cell r="Q101">
            <v>9.375E-2</v>
          </cell>
          <cell r="R101">
            <v>0.45</v>
          </cell>
          <cell r="S101">
            <v>1.43116666666667E-2</v>
          </cell>
          <cell r="T101">
            <v>3.3333333333333298E-2</v>
          </cell>
          <cell r="U101">
            <v>0</v>
          </cell>
          <cell r="V101">
            <v>0.93132615386149598</v>
          </cell>
          <cell r="W101">
            <v>1.81</v>
          </cell>
          <cell r="X101">
            <v>-0.87867384613850397</v>
          </cell>
          <cell r="Y101">
            <v>3.5791256580871803E-2</v>
          </cell>
          <cell r="Z101">
            <v>0.100662909133702</v>
          </cell>
          <cell r="AA101">
            <v>4.2987499999999998E-2</v>
          </cell>
          <cell r="AB101">
            <v>4.6157299268106897E-2</v>
          </cell>
          <cell r="AC101">
            <v>1.5366976012997399E-2</v>
          </cell>
          <cell r="AD101">
            <v>0</v>
          </cell>
          <cell r="AE101">
            <v>0.76068856208050095</v>
          </cell>
          <cell r="AF101">
            <v>47668</v>
          </cell>
          <cell r="AG101">
            <v>1.0820667515789499</v>
          </cell>
        </row>
        <row r="102">
          <cell r="B102" t="str">
            <v>SHT0002219</v>
          </cell>
          <cell r="C102" t="str">
            <v>摆轮滚轮</v>
          </cell>
          <cell r="D102" t="str">
            <v>POM</v>
          </cell>
          <cell r="E102">
            <v>0</v>
          </cell>
          <cell r="F102">
            <v>2.0799999999999998E-3</v>
          </cell>
          <cell r="G102">
            <v>15.309699999999999</v>
          </cell>
          <cell r="H102">
            <v>0.95</v>
          </cell>
          <cell r="I102">
            <v>3.3520185263157899E-2</v>
          </cell>
          <cell r="J102" t="str">
            <v>HTF120/TJ</v>
          </cell>
          <cell r="K102">
            <v>60</v>
          </cell>
          <cell r="L102">
            <v>60</v>
          </cell>
          <cell r="M102">
            <v>4</v>
          </cell>
          <cell r="N102">
            <v>27.15</v>
          </cell>
          <cell r="O102">
            <v>0.76</v>
          </cell>
          <cell r="P102">
            <v>22.5</v>
          </cell>
          <cell r="Q102">
            <v>9.375E-2</v>
          </cell>
          <cell r="R102">
            <v>0</v>
          </cell>
          <cell r="S102">
            <v>4.77055555555556E-3</v>
          </cell>
          <cell r="T102">
            <v>1.1111111111111099E-2</v>
          </cell>
          <cell r="U102">
            <v>0</v>
          </cell>
          <cell r="V102">
            <v>0.214814330500462</v>
          </cell>
          <cell r="W102">
            <v>0.2</v>
          </cell>
          <cell r="X102">
            <v>1.48143305004617E-2</v>
          </cell>
          <cell r="Y102">
            <v>5.17242545468223E-2</v>
          </cell>
          <cell r="Z102">
            <v>0.436423397738814</v>
          </cell>
          <cell r="AA102">
            <v>4.2987499999999998E-2</v>
          </cell>
          <cell r="AB102">
            <v>0.20011467530983701</v>
          </cell>
          <cell r="AC102">
            <v>2.2207808689678199E-2</v>
          </cell>
          <cell r="AD102">
            <v>0</v>
          </cell>
          <cell r="AE102">
            <v>0.84395740644925998</v>
          </cell>
          <cell r="AF102">
            <v>57194</v>
          </cell>
          <cell r="AG102">
            <v>0.271268194561403</v>
          </cell>
        </row>
        <row r="103">
          <cell r="B103" t="str">
            <v>BPC0000022</v>
          </cell>
          <cell r="C103" t="str">
            <v>速升速降气阀配套塑料件</v>
          </cell>
          <cell r="D103" t="str">
            <v>POM</v>
          </cell>
          <cell r="E103">
            <v>2.2000000000000001E-3</v>
          </cell>
          <cell r="F103">
            <v>2.31E-3</v>
          </cell>
          <cell r="G103">
            <v>15.309699999999999</v>
          </cell>
          <cell r="H103">
            <v>0.95</v>
          </cell>
          <cell r="I103">
            <v>3.7226744210526297E-2</v>
          </cell>
          <cell r="J103" t="str">
            <v>HTF120/TJ</v>
          </cell>
          <cell r="K103">
            <v>55.384615384615401</v>
          </cell>
          <cell r="L103">
            <v>65</v>
          </cell>
          <cell r="M103">
            <v>4</v>
          </cell>
          <cell r="N103">
            <v>27.15</v>
          </cell>
          <cell r="O103">
            <v>0.76</v>
          </cell>
          <cell r="P103">
            <v>22.5</v>
          </cell>
          <cell r="Q103">
            <v>0.1015625</v>
          </cell>
          <cell r="R103">
            <v>0</v>
          </cell>
          <cell r="S103">
            <v>4.77055555555556E-3</v>
          </cell>
          <cell r="T103">
            <v>1.1111111111111099E-2</v>
          </cell>
          <cell r="U103">
            <v>0</v>
          </cell>
          <cell r="V103">
            <v>0.23245906648107101</v>
          </cell>
          <cell r="W103">
            <v>0.21</v>
          </cell>
          <cell r="X103">
            <v>2.2459066481071099E-2</v>
          </cell>
          <cell r="Y103">
            <v>4.7798140461068499E-2</v>
          </cell>
          <cell r="Z103">
            <v>0.43690487765195501</v>
          </cell>
          <cell r="AA103">
            <v>4.65697916666667E-2</v>
          </cell>
          <cell r="AB103">
            <v>0.20033544989934299</v>
          </cell>
          <cell r="AC103">
            <v>2.0522131606959801E-2</v>
          </cell>
          <cell r="AD103">
            <v>0</v>
          </cell>
          <cell r="AE103">
            <v>0.83985677661852898</v>
          </cell>
          <cell r="AF103">
            <v>16420</v>
          </cell>
          <cell r="AG103">
            <v>0.29392022048245597</v>
          </cell>
        </row>
        <row r="104">
          <cell r="B104" t="str">
            <v>SHT0002195</v>
          </cell>
          <cell r="C104" t="str">
            <v>M4气阀手柄</v>
          </cell>
          <cell r="D104" t="str">
            <v>PP-T15</v>
          </cell>
          <cell r="E104">
            <v>2.7E-2</v>
          </cell>
          <cell r="F104">
            <v>2.835E-2</v>
          </cell>
          <cell r="G104">
            <v>9.0265486725663706</v>
          </cell>
          <cell r="H104">
            <v>0.95</v>
          </cell>
          <cell r="I104">
            <v>0.26937121564974398</v>
          </cell>
          <cell r="J104" t="str">
            <v>MA1600IIS/570</v>
          </cell>
          <cell r="K104">
            <v>55.384615384615401</v>
          </cell>
          <cell r="L104">
            <v>65</v>
          </cell>
          <cell r="M104">
            <v>2</v>
          </cell>
          <cell r="N104">
            <v>48.5</v>
          </cell>
          <cell r="O104">
            <v>0.76</v>
          </cell>
          <cell r="P104">
            <v>22.5</v>
          </cell>
          <cell r="Q104">
            <v>0.203125</v>
          </cell>
          <cell r="R104">
            <v>0</v>
          </cell>
          <cell r="S104">
            <v>0.10657111111111101</v>
          </cell>
          <cell r="T104">
            <v>0.22222222222222199</v>
          </cell>
          <cell r="U104">
            <v>0</v>
          </cell>
          <cell r="V104">
            <v>1.0752720256539099</v>
          </cell>
          <cell r="W104">
            <v>1.1399999999999999</v>
          </cell>
          <cell r="X104">
            <v>-6.4727974346088901E-2</v>
          </cell>
          <cell r="Y104">
            <v>0.20666605000449101</v>
          </cell>
          <cell r="Z104">
            <v>0.18890568633223101</v>
          </cell>
          <cell r="AA104">
            <v>0.16638194444444401</v>
          </cell>
          <cell r="AB104">
            <v>0.15473474662680001</v>
          </cell>
          <cell r="AC104">
            <v>9.9110837600654006E-2</v>
          </cell>
          <cell r="AD104">
            <v>0</v>
          </cell>
          <cell r="AE104">
            <v>0.74948551694541699</v>
          </cell>
          <cell r="AF104">
            <v>1432</v>
          </cell>
          <cell r="AG104">
            <v>1.28711057347462</v>
          </cell>
        </row>
        <row r="105">
          <cell r="B105" t="str">
            <v>SHT0002193</v>
          </cell>
          <cell r="C105" t="str">
            <v>H3A气阀手柄</v>
          </cell>
          <cell r="D105" t="str">
            <v>PP-T15</v>
          </cell>
          <cell r="E105">
            <v>3.3000000000000002E-2</v>
          </cell>
          <cell r="F105">
            <v>3.465E-2</v>
          </cell>
          <cell r="G105">
            <v>9.0265486725663706</v>
          </cell>
          <cell r="H105">
            <v>0.95</v>
          </cell>
          <cell r="I105">
            <v>0.32923148579413097</v>
          </cell>
          <cell r="J105" t="str">
            <v>MA1600IIS/570</v>
          </cell>
          <cell r="K105">
            <v>51.428571428571502</v>
          </cell>
          <cell r="L105">
            <v>69.999999999999901</v>
          </cell>
          <cell r="M105">
            <v>2</v>
          </cell>
          <cell r="N105">
            <v>48.5</v>
          </cell>
          <cell r="O105">
            <v>0.76</v>
          </cell>
          <cell r="P105">
            <v>22.5</v>
          </cell>
          <cell r="Q105">
            <v>0.21875</v>
          </cell>
          <cell r="R105">
            <v>0</v>
          </cell>
          <cell r="S105">
            <v>0.10657111111111101</v>
          </cell>
          <cell r="T105">
            <v>0.22222222222222199</v>
          </cell>
          <cell r="U105">
            <v>0</v>
          </cell>
          <cell r="V105">
            <v>1.17842477112086</v>
          </cell>
          <cell r="W105">
            <v>1.2</v>
          </cell>
          <cell r="X105">
            <v>-2.1575228879138399E-2</v>
          </cell>
          <cell r="Y105">
            <v>0.188575654270111</v>
          </cell>
          <cell r="Z105">
            <v>0.18562915967214</v>
          </cell>
          <cell r="AA105">
            <v>0.17918055555555501</v>
          </cell>
          <cell r="AB105">
            <v>0.15205090723366799</v>
          </cell>
          <cell r="AC105">
            <v>9.0435226518316994E-2</v>
          </cell>
          <cell r="AD105">
            <v>0</v>
          </cell>
          <cell r="AE105">
            <v>0.72061730722022899</v>
          </cell>
          <cell r="AF105">
            <v>4079</v>
          </cell>
          <cell r="AG105">
            <v>1.4195363953578599</v>
          </cell>
        </row>
        <row r="106">
          <cell r="B106" t="str">
            <v>SHT0000141</v>
          </cell>
          <cell r="C106" t="str">
            <v>H3A仰角气阀手柄</v>
          </cell>
          <cell r="D106" t="str">
            <v>TP-30</v>
          </cell>
          <cell r="E106">
            <v>2.9000000000000001E-2</v>
          </cell>
          <cell r="F106">
            <v>3.0450000000000001E-2</v>
          </cell>
          <cell r="G106">
            <v>6.6371681415929196</v>
          </cell>
          <cell r="H106">
            <v>0.95</v>
          </cell>
          <cell r="I106">
            <v>0.21273870517000501</v>
          </cell>
          <cell r="J106" t="str">
            <v>MA1600IIS/570</v>
          </cell>
          <cell r="K106">
            <v>51.428571428571502</v>
          </cell>
          <cell r="L106">
            <v>69.999999999999901</v>
          </cell>
          <cell r="M106">
            <v>2</v>
          </cell>
          <cell r="N106">
            <v>48.5</v>
          </cell>
          <cell r="O106">
            <v>0.76</v>
          </cell>
          <cell r="P106">
            <v>22.5</v>
          </cell>
          <cell r="Q106">
            <v>0.21875</v>
          </cell>
          <cell r="R106">
            <v>0</v>
          </cell>
          <cell r="S106">
            <v>0.10657111111111101</v>
          </cell>
          <cell r="T106">
            <v>0.22222222222222199</v>
          </cell>
          <cell r="U106">
            <v>0</v>
          </cell>
          <cell r="V106">
            <v>1.0423121537600399</v>
          </cell>
          <cell r="W106">
            <v>1.2</v>
          </cell>
          <cell r="X106">
            <v>-0.15768784623995999</v>
          </cell>
          <cell r="Y106">
            <v>0.213201219443309</v>
          </cell>
          <cell r="Z106">
            <v>0.20986995038950701</v>
          </cell>
          <cell r="AA106">
            <v>0.17918055555555501</v>
          </cell>
          <cell r="AB106">
            <v>0.171906808252382</v>
          </cell>
          <cell r="AC106">
            <v>0.102244908808428</v>
          </cell>
          <cell r="AD106">
            <v>0</v>
          </cell>
          <cell r="AE106">
            <v>0.79589731885734005</v>
          </cell>
          <cell r="AF106">
            <v>0</v>
          </cell>
          <cell r="AG106">
            <v>1.2447972244216701</v>
          </cell>
        </row>
        <row r="107">
          <cell r="B107" t="str">
            <v>SHT0000097</v>
          </cell>
          <cell r="C107" t="str">
            <v>M4仰角手柄</v>
          </cell>
          <cell r="D107" t="str">
            <v>TP-30</v>
          </cell>
          <cell r="E107">
            <v>2.9000000000000001E-2</v>
          </cell>
          <cell r="F107">
            <v>3.0450000000000001E-2</v>
          </cell>
          <cell r="G107">
            <v>6.6371681415929196</v>
          </cell>
          <cell r="H107">
            <v>0.95</v>
          </cell>
          <cell r="I107">
            <v>0.21273870517000501</v>
          </cell>
          <cell r="J107" t="str">
            <v>MA1600IIS/570</v>
          </cell>
          <cell r="K107">
            <v>51.428571428571502</v>
          </cell>
          <cell r="L107">
            <v>69.999999999999901</v>
          </cell>
          <cell r="M107">
            <v>2</v>
          </cell>
          <cell r="N107">
            <v>48.5</v>
          </cell>
          <cell r="O107">
            <v>0.76</v>
          </cell>
          <cell r="P107">
            <v>22.5</v>
          </cell>
          <cell r="Q107">
            <v>0.21875</v>
          </cell>
          <cell r="R107">
            <v>0</v>
          </cell>
          <cell r="S107">
            <v>0.10657111111111101</v>
          </cell>
          <cell r="T107">
            <v>0.22222222222222199</v>
          </cell>
          <cell r="U107">
            <v>0</v>
          </cell>
          <cell r="V107">
            <v>1.0423121537600399</v>
          </cell>
          <cell r="W107">
            <v>1.2</v>
          </cell>
          <cell r="X107">
            <v>-0.15768784623995999</v>
          </cell>
          <cell r="Y107">
            <v>0.213201219443309</v>
          </cell>
          <cell r="Z107">
            <v>0.20986995038950701</v>
          </cell>
          <cell r="AA107">
            <v>0.17918055555555501</v>
          </cell>
          <cell r="AB107">
            <v>0.171906808252382</v>
          </cell>
          <cell r="AC107">
            <v>0.102244908808428</v>
          </cell>
          <cell r="AD107">
            <v>0</v>
          </cell>
          <cell r="AE107">
            <v>0.79589731885734005</v>
          </cell>
          <cell r="AG107">
            <v>1.2447972244216701</v>
          </cell>
        </row>
        <row r="108">
          <cell r="B108" t="str">
            <v>SHT0010679</v>
          </cell>
          <cell r="C108" t="str">
            <v>H3A两孔升降气阀底座 新/H3两孔气阀固定座 新状态</v>
          </cell>
          <cell r="D108" t="str">
            <v>ABS+PC</v>
          </cell>
          <cell r="E108">
            <v>3.1E-2</v>
          </cell>
          <cell r="F108">
            <v>3.2550000000000003E-2</v>
          </cell>
          <cell r="G108">
            <v>18.584099999999999</v>
          </cell>
          <cell r="H108">
            <v>0.95</v>
          </cell>
          <cell r="I108">
            <v>0.63674995263157896</v>
          </cell>
          <cell r="J108" t="str">
            <v>MA1600IIS/570</v>
          </cell>
          <cell r="K108">
            <v>30</v>
          </cell>
          <cell r="L108">
            <v>120</v>
          </cell>
          <cell r="M108">
            <v>2</v>
          </cell>
          <cell r="N108">
            <v>48.5</v>
          </cell>
          <cell r="O108">
            <v>0.76</v>
          </cell>
          <cell r="P108">
            <v>22.5</v>
          </cell>
          <cell r="Q108">
            <v>0.375</v>
          </cell>
          <cell r="R108">
            <v>0.9</v>
          </cell>
          <cell r="S108">
            <v>8.4124000000000004E-2</v>
          </cell>
          <cell r="T108">
            <v>0.2</v>
          </cell>
          <cell r="U108">
            <v>0</v>
          </cell>
          <cell r="V108">
            <v>2.7521739446537401</v>
          </cell>
          <cell r="W108">
            <v>3.33</v>
          </cell>
          <cell r="X108">
            <v>-0.57782605534625997</v>
          </cell>
          <cell r="Y108">
            <v>7.2669825389674897E-2</v>
          </cell>
          <cell r="Z108">
            <v>0.13625592260564001</v>
          </cell>
          <cell r="AA108">
            <v>0.30716666666666698</v>
          </cell>
          <cell r="AB108">
            <v>0.11160874016097599</v>
          </cell>
          <cell r="AC108">
            <v>3.0566381955404998E-2</v>
          </cell>
          <cell r="AD108">
            <v>0</v>
          </cell>
          <cell r="AE108">
            <v>0.76863746062689697</v>
          </cell>
          <cell r="AF108">
            <v>6856</v>
          </cell>
          <cell r="AG108">
            <v>3.2524989289473698</v>
          </cell>
        </row>
        <row r="109">
          <cell r="B109" t="str">
            <v>SHT0010537</v>
          </cell>
          <cell r="C109" t="str">
            <v>H4A平台四孔升降阀底座 新/H4四孔气阀固定座</v>
          </cell>
          <cell r="D109" t="str">
            <v>ABS+PC</v>
          </cell>
          <cell r="E109">
            <v>2.5999999999999999E-2</v>
          </cell>
          <cell r="F109">
            <v>2.7300000000000001E-2</v>
          </cell>
          <cell r="G109">
            <v>18.584099999999999</v>
          </cell>
          <cell r="H109">
            <v>0.9</v>
          </cell>
          <cell r="I109">
            <v>0.56371769999999999</v>
          </cell>
          <cell r="J109" t="str">
            <v>MA1600IIS/570</v>
          </cell>
          <cell r="K109">
            <v>30</v>
          </cell>
          <cell r="L109">
            <v>120</v>
          </cell>
          <cell r="M109">
            <v>2</v>
          </cell>
          <cell r="N109">
            <v>48.5</v>
          </cell>
          <cell r="O109">
            <v>0.76</v>
          </cell>
          <cell r="P109">
            <v>22.5</v>
          </cell>
          <cell r="Q109">
            <v>0.375</v>
          </cell>
          <cell r="R109">
            <v>0.9</v>
          </cell>
          <cell r="S109">
            <v>8.4124000000000004E-2</v>
          </cell>
          <cell r="T109">
            <v>0.2</v>
          </cell>
          <cell r="U109">
            <v>0</v>
          </cell>
          <cell r="V109">
            <v>2.74771471888889</v>
          </cell>
          <cell r="W109">
            <v>4.28</v>
          </cell>
          <cell r="X109">
            <v>-1.5322852811111101</v>
          </cell>
          <cell r="Y109">
            <v>7.2787760179439304E-2</v>
          </cell>
          <cell r="Z109">
            <v>0.136477050336449</v>
          </cell>
          <cell r="AA109">
            <v>0.30716666666666698</v>
          </cell>
          <cell r="AB109">
            <v>0.111789868342256</v>
          </cell>
          <cell r="AC109">
            <v>3.06159876866758E-2</v>
          </cell>
          <cell r="AD109">
            <v>0</v>
          </cell>
          <cell r="AE109">
            <v>0.79484125621747403</v>
          </cell>
          <cell r="AF109">
            <v>0</v>
          </cell>
          <cell r="AG109">
            <v>3.1429505500000001</v>
          </cell>
        </row>
        <row r="110">
          <cell r="B110" t="str">
            <v>SHT0010942</v>
          </cell>
          <cell r="C110" t="str">
            <v>升降调节开关总成手柄(黑色H4)</v>
          </cell>
          <cell r="D110" t="str">
            <v>ABS+PC</v>
          </cell>
          <cell r="E110">
            <v>2.5999999999999999E-2</v>
          </cell>
          <cell r="F110">
            <v>2.7300000000000001E-2</v>
          </cell>
          <cell r="G110">
            <v>18.584099999999999</v>
          </cell>
          <cell r="H110">
            <v>0.9</v>
          </cell>
          <cell r="I110">
            <v>0.56371769999999999</v>
          </cell>
          <cell r="J110" t="str">
            <v>MA2000/700</v>
          </cell>
          <cell r="K110">
            <v>48</v>
          </cell>
          <cell r="L110">
            <v>75</v>
          </cell>
          <cell r="M110">
            <v>2</v>
          </cell>
          <cell r="N110">
            <v>39.75</v>
          </cell>
          <cell r="O110">
            <v>0.76</v>
          </cell>
          <cell r="P110">
            <v>22.5</v>
          </cell>
          <cell r="Q110">
            <v>0.234375</v>
          </cell>
          <cell r="R110">
            <v>0</v>
          </cell>
          <cell r="S110">
            <v>0.10657111111111101</v>
          </cell>
          <cell r="T110">
            <v>0.22222222222222199</v>
          </cell>
          <cell r="U110">
            <v>0.3</v>
          </cell>
          <cell r="V110">
            <v>1.807164955</v>
          </cell>
          <cell r="W110">
            <v>3.27</v>
          </cell>
          <cell r="X110">
            <v>-1.4628350450000001</v>
          </cell>
          <cell r="Y110">
            <v>0.12296731496888801</v>
          </cell>
          <cell r="Z110">
            <v>0.12969209000625001</v>
          </cell>
          <cell r="AA110">
            <v>0.15734375</v>
          </cell>
          <cell r="AB110">
            <v>8.7066623090862202E-2</v>
          </cell>
          <cell r="AC110">
            <v>5.8971435239629798E-2</v>
          </cell>
          <cell r="AD110">
            <v>0.166005875207999</v>
          </cell>
          <cell r="AE110">
            <v>0.68806516613753199</v>
          </cell>
          <cell r="AG110">
            <v>2.0619480083333301</v>
          </cell>
        </row>
        <row r="111">
          <cell r="B111" t="str">
            <v>SHT0001740</v>
          </cell>
          <cell r="C111" t="str">
            <v>X3000升级气动升降手柄(灰)</v>
          </cell>
          <cell r="D111" t="str">
            <v>ABS+PC</v>
          </cell>
          <cell r="E111">
            <v>2.5999999999999999E-2</v>
          </cell>
          <cell r="F111">
            <v>2.7300000000000001E-2</v>
          </cell>
          <cell r="G111">
            <v>18.584099999999999</v>
          </cell>
          <cell r="H111">
            <v>0.9</v>
          </cell>
          <cell r="I111">
            <v>0.56371769999999999</v>
          </cell>
          <cell r="J111" t="str">
            <v>MA2000/700</v>
          </cell>
          <cell r="K111">
            <v>48</v>
          </cell>
          <cell r="L111">
            <v>75</v>
          </cell>
          <cell r="M111">
            <v>2</v>
          </cell>
          <cell r="N111">
            <v>39.75</v>
          </cell>
          <cell r="O111">
            <v>0.76</v>
          </cell>
          <cell r="P111">
            <v>22.5</v>
          </cell>
          <cell r="Q111">
            <v>0.234375</v>
          </cell>
          <cell r="R111">
            <v>0</v>
          </cell>
          <cell r="S111">
            <v>0.10657111111111101</v>
          </cell>
          <cell r="T111">
            <v>0.22222222222222199</v>
          </cell>
          <cell r="U111">
            <v>0.3</v>
          </cell>
          <cell r="V111">
            <v>1.807164955</v>
          </cell>
          <cell r="W111">
            <v>3.29</v>
          </cell>
          <cell r="X111">
            <v>-1.4828350450000001</v>
          </cell>
          <cell r="Y111">
            <v>0.12296731496888801</v>
          </cell>
          <cell r="Z111">
            <v>0.12969209000625001</v>
          </cell>
          <cell r="AA111">
            <v>0.15734375</v>
          </cell>
          <cell r="AB111">
            <v>8.7066623090862202E-2</v>
          </cell>
          <cell r="AC111">
            <v>5.8971435239629798E-2</v>
          </cell>
          <cell r="AD111">
            <v>0.166005875207999</v>
          </cell>
          <cell r="AE111">
            <v>0.68806516613753199</v>
          </cell>
          <cell r="AG111">
            <v>2.0619480083333301</v>
          </cell>
        </row>
        <row r="112">
          <cell r="B112" t="str">
            <v>SHT0001741</v>
          </cell>
          <cell r="C112" t="str">
            <v>阻尼器调节机构固定座/底座</v>
          </cell>
          <cell r="D112" t="str">
            <v>PA6+GF30</v>
          </cell>
          <cell r="E112">
            <v>0</v>
          </cell>
          <cell r="F112">
            <v>2.5729999999999999E-2</v>
          </cell>
          <cell r="G112">
            <v>13.716799999999999</v>
          </cell>
          <cell r="H112">
            <v>0.98</v>
          </cell>
          <cell r="I112">
            <v>0.360135983673469</v>
          </cell>
          <cell r="J112" t="str">
            <v>MA1200/370G</v>
          </cell>
          <cell r="K112">
            <v>80</v>
          </cell>
          <cell r="L112">
            <v>45</v>
          </cell>
          <cell r="M112">
            <v>2</v>
          </cell>
          <cell r="N112">
            <v>47.5</v>
          </cell>
          <cell r="O112">
            <v>0.76</v>
          </cell>
          <cell r="P112">
            <v>22.5</v>
          </cell>
          <cell r="Q112">
            <v>0.140625</v>
          </cell>
          <cell r="R112">
            <v>0</v>
          </cell>
          <cell r="S112">
            <v>2.2338E-2</v>
          </cell>
          <cell r="T112">
            <v>0.05</v>
          </cell>
          <cell r="U112">
            <v>0</v>
          </cell>
          <cell r="V112">
            <v>0.76730388456892995</v>
          </cell>
          <cell r="W112">
            <v>1.34</v>
          </cell>
          <cell r="X112">
            <v>-0.57269611543107002</v>
          </cell>
          <cell r="Y112">
            <v>6.5163230638523306E-2</v>
          </cell>
          <cell r="Z112">
            <v>0.18327158617084699</v>
          </cell>
          <cell r="AA112">
            <v>0.1128125</v>
          </cell>
          <cell r="AB112">
            <v>0.14702453912816801</v>
          </cell>
          <cell r="AC112">
            <v>2.9112324920066698E-2</v>
          </cell>
          <cell r="AD112">
            <v>0</v>
          </cell>
          <cell r="AE112">
            <v>0.53064751669308496</v>
          </cell>
          <cell r="AF112">
            <v>30594</v>
          </cell>
          <cell r="AG112">
            <v>0.99269822551020404</v>
          </cell>
        </row>
        <row r="113">
          <cell r="B113" t="str">
            <v>SHT0001742</v>
          </cell>
          <cell r="C113" t="str">
            <v>阻尼器调节机构连接座/旋转块</v>
          </cell>
          <cell r="D113" t="str">
            <v>PA6+GF30</v>
          </cell>
          <cell r="E113">
            <v>1.7999999999999999E-2</v>
          </cell>
          <cell r="F113">
            <v>1.89E-2</v>
          </cell>
          <cell r="G113">
            <v>13.716799999999999</v>
          </cell>
          <cell r="H113">
            <v>0.98</v>
          </cell>
          <cell r="I113">
            <v>0.264538285714286</v>
          </cell>
          <cell r="J113" t="str">
            <v>MA1600IIS/570</v>
          </cell>
          <cell r="K113">
            <v>48</v>
          </cell>
          <cell r="L113">
            <v>75</v>
          </cell>
          <cell r="M113">
            <v>2</v>
          </cell>
          <cell r="N113">
            <v>48.5</v>
          </cell>
          <cell r="O113">
            <v>0.76</v>
          </cell>
          <cell r="P113">
            <v>22.5</v>
          </cell>
          <cell r="Q113">
            <v>0.234375</v>
          </cell>
          <cell r="R113">
            <v>0</v>
          </cell>
          <cell r="S113">
            <v>0.10657111111111101</v>
          </cell>
          <cell r="T113">
            <v>0.22222222222222199</v>
          </cell>
          <cell r="U113">
            <v>0</v>
          </cell>
          <cell r="V113">
            <v>1.1113347844995101</v>
          </cell>
          <cell r="W113">
            <v>1.18</v>
          </cell>
          <cell r="X113">
            <v>-6.8665215500485904E-2</v>
          </cell>
          <cell r="Y113">
            <v>0.199959746893281</v>
          </cell>
          <cell r="Z113">
            <v>0.21089504555150801</v>
          </cell>
          <cell r="AA113">
            <v>0.19197916666666701</v>
          </cell>
          <cell r="AB113">
            <v>0.17274647508952401</v>
          </cell>
          <cell r="AC113">
            <v>9.5894695817610898E-2</v>
          </cell>
          <cell r="AD113">
            <v>0</v>
          </cell>
          <cell r="AE113">
            <v>0.76196346105245005</v>
          </cell>
          <cell r="AF113">
            <v>28167</v>
          </cell>
          <cell r="AG113">
            <v>1.3651320119047601</v>
          </cell>
        </row>
        <row r="114">
          <cell r="B114" t="str">
            <v>SHT0001743</v>
          </cell>
          <cell r="C114" t="str">
            <v>X3000阻尼器调节手柄（灰）</v>
          </cell>
          <cell r="D114" t="str">
            <v>ABS+PC</v>
          </cell>
          <cell r="E114">
            <v>2.1999999999999999E-2</v>
          </cell>
          <cell r="F114">
            <v>2.3099999999999999E-2</v>
          </cell>
          <cell r="G114">
            <v>18.584099999999999</v>
          </cell>
          <cell r="H114">
            <v>0.9</v>
          </cell>
          <cell r="I114">
            <v>0.47699190000000002</v>
          </cell>
          <cell r="J114" t="str">
            <v>MA2000/700</v>
          </cell>
          <cell r="K114">
            <v>48</v>
          </cell>
          <cell r="L114">
            <v>75</v>
          </cell>
          <cell r="M114">
            <v>2</v>
          </cell>
          <cell r="N114">
            <v>39.75</v>
          </cell>
          <cell r="O114">
            <v>0.76</v>
          </cell>
          <cell r="P114">
            <v>22.5</v>
          </cell>
          <cell r="Q114">
            <v>0.234375</v>
          </cell>
          <cell r="R114">
            <v>0</v>
          </cell>
          <cell r="S114">
            <v>0.10657111111111101</v>
          </cell>
          <cell r="T114">
            <v>0.22222222222222199</v>
          </cell>
          <cell r="U114">
            <v>0.3</v>
          </cell>
          <cell r="V114">
            <v>1.700203135</v>
          </cell>
          <cell r="W114">
            <v>3.29</v>
          </cell>
          <cell r="X114">
            <v>-1.5897968650000001</v>
          </cell>
          <cell r="Y114">
            <v>0.13070333635293599</v>
          </cell>
          <cell r="Z114">
            <v>0.13785117505973801</v>
          </cell>
          <cell r="AA114">
            <v>0.15734375</v>
          </cell>
          <cell r="AB114">
            <v>9.2544088856770707E-2</v>
          </cell>
          <cell r="AC114">
            <v>6.2681399014777706E-2</v>
          </cell>
          <cell r="AD114">
            <v>0.17644950407646401</v>
          </cell>
          <cell r="AE114">
            <v>0.71945005265503204</v>
          </cell>
          <cell r="AF114">
            <v>1982</v>
          </cell>
          <cell r="AG114">
            <v>1.93185930833333</v>
          </cell>
        </row>
        <row r="115">
          <cell r="B115" t="str">
            <v>SHT0011047</v>
          </cell>
          <cell r="C115" t="str">
            <v>阻尼器调节机构手柄(黑色H4)</v>
          </cell>
          <cell r="D115" t="str">
            <v>ABS+PC</v>
          </cell>
          <cell r="E115">
            <v>0</v>
          </cell>
          <cell r="F115">
            <v>4.5524000000000002E-2</v>
          </cell>
          <cell r="G115">
            <v>18.584099999999999</v>
          </cell>
          <cell r="H115">
            <v>0.9</v>
          </cell>
          <cell r="I115">
            <v>0.94002507599999996</v>
          </cell>
          <cell r="J115" t="str">
            <v>MA2000/700</v>
          </cell>
          <cell r="K115">
            <v>60</v>
          </cell>
          <cell r="L115">
            <v>60</v>
          </cell>
          <cell r="M115">
            <v>2</v>
          </cell>
          <cell r="N115">
            <v>39.75</v>
          </cell>
          <cell r="O115">
            <v>0.76</v>
          </cell>
          <cell r="P115">
            <v>22.5</v>
          </cell>
          <cell r="Q115">
            <v>0.1875</v>
          </cell>
          <cell r="R115">
            <v>0</v>
          </cell>
          <cell r="S115">
            <v>0.10657111111111101</v>
          </cell>
          <cell r="T115">
            <v>0.22222222222222199</v>
          </cell>
          <cell r="U115">
            <v>0.3</v>
          </cell>
          <cell r="V115">
            <v>2.1746534270666702</v>
          </cell>
          <cell r="W115">
            <v>3.27</v>
          </cell>
          <cell r="X115">
            <v>-1.09534657293333</v>
          </cell>
          <cell r="Y115">
            <v>0.102187419593554</v>
          </cell>
          <cell r="Z115">
            <v>8.6220635282061406E-2</v>
          </cell>
          <cell r="AA115">
            <v>0.12587499999999999</v>
          </cell>
          <cell r="AB115">
            <v>5.78827864860239E-2</v>
          </cell>
          <cell r="AC115">
            <v>4.90060208144808E-2</v>
          </cell>
          <cell r="AD115">
            <v>0.13795301645129801</v>
          </cell>
          <cell r="AE115">
            <v>0.56773568408646402</v>
          </cell>
          <cell r="AF115">
            <v>18428</v>
          </cell>
          <cell r="AG115">
            <v>2.50889344733333</v>
          </cell>
        </row>
        <row r="116">
          <cell r="B116" t="str">
            <v>SHT0002234</v>
          </cell>
          <cell r="C116" t="str">
            <v>H4A平台升降阀手柄</v>
          </cell>
          <cell r="D116" t="str">
            <v>ABS757K</v>
          </cell>
          <cell r="E116">
            <v>4.3999999999999997E-2</v>
          </cell>
          <cell r="F116">
            <v>4.6199999999999998E-2</v>
          </cell>
          <cell r="G116">
            <v>10.5</v>
          </cell>
          <cell r="H116">
            <v>0.98</v>
          </cell>
          <cell r="I116">
            <v>0.495</v>
          </cell>
          <cell r="J116" t="str">
            <v>MA1600IIS/570</v>
          </cell>
          <cell r="K116">
            <v>51.428571428571502</v>
          </cell>
          <cell r="L116">
            <v>69.999999999999901</v>
          </cell>
          <cell r="M116">
            <v>2</v>
          </cell>
          <cell r="N116">
            <v>48.5</v>
          </cell>
          <cell r="O116">
            <v>0.76</v>
          </cell>
          <cell r="P116">
            <v>22.5</v>
          </cell>
          <cell r="Q116">
            <v>0.21875</v>
          </cell>
          <cell r="R116">
            <v>0</v>
          </cell>
          <cell r="S116">
            <v>0.10657111111111101</v>
          </cell>
          <cell r="T116">
            <v>0.22222222222222199</v>
          </cell>
          <cell r="U116">
            <v>0.3</v>
          </cell>
          <cell r="V116">
            <v>1.64017386054422</v>
          </cell>
          <cell r="W116">
            <v>1.85</v>
          </cell>
          <cell r="X116">
            <v>-0.20982613945578299</v>
          </cell>
          <cell r="Y116">
            <v>0.13548699169518999</v>
          </cell>
          <cell r="Z116">
            <v>0.133370007449953</v>
          </cell>
          <cell r="AA116">
            <v>0.17918055555555501</v>
          </cell>
          <cell r="AB116">
            <v>0.109244854991228</v>
          </cell>
          <cell r="AC116">
            <v>6.4975496607262206E-2</v>
          </cell>
          <cell r="AD116">
            <v>0.18290743878850699</v>
          </cell>
          <cell r="AE116">
            <v>0.69820272599896405</v>
          </cell>
          <cell r="AF116">
            <v>1626</v>
          </cell>
          <cell r="AG116">
            <v>1.96818916666667</v>
          </cell>
        </row>
        <row r="117">
          <cell r="B117" t="str">
            <v>SHT0002235</v>
          </cell>
          <cell r="C117" t="str">
            <v>H4A平台升降阀固定座</v>
          </cell>
          <cell r="D117" t="str">
            <v>ABS757K</v>
          </cell>
          <cell r="E117">
            <v>2.5999999999999999E-2</v>
          </cell>
          <cell r="F117">
            <v>2.7300000000000001E-2</v>
          </cell>
          <cell r="G117">
            <v>10.5</v>
          </cell>
          <cell r="H117">
            <v>0.98</v>
          </cell>
          <cell r="I117">
            <v>0.29249999999999998</v>
          </cell>
          <cell r="J117" t="str">
            <v>MA1600IIS/570</v>
          </cell>
          <cell r="K117">
            <v>51.428571428571502</v>
          </cell>
          <cell r="L117">
            <v>69.999999999999901</v>
          </cell>
          <cell r="M117">
            <v>2</v>
          </cell>
          <cell r="N117">
            <v>48.5</v>
          </cell>
          <cell r="O117">
            <v>0.76</v>
          </cell>
          <cell r="P117">
            <v>22.5</v>
          </cell>
          <cell r="Q117">
            <v>0.21875</v>
          </cell>
          <cell r="R117">
            <v>0</v>
          </cell>
          <cell r="S117">
            <v>8.4124000000000004E-2</v>
          </cell>
          <cell r="T117">
            <v>0.2</v>
          </cell>
          <cell r="U117">
            <v>0</v>
          </cell>
          <cell r="V117">
            <v>1.0661422823129201</v>
          </cell>
          <cell r="W117">
            <v>1.34</v>
          </cell>
          <cell r="X117">
            <v>-0.27385771768707501</v>
          </cell>
          <cell r="Y117">
            <v>0.18759222227460401</v>
          </cell>
          <cell r="Z117">
            <v>0.20517899311284801</v>
          </cell>
          <cell r="AA117">
            <v>0.17918055555555501</v>
          </cell>
          <cell r="AB117">
            <v>0.168064393025324</v>
          </cell>
          <cell r="AC117">
            <v>7.8905040533143997E-2</v>
          </cell>
          <cell r="AD117">
            <v>0</v>
          </cell>
          <cell r="AE117">
            <v>0.72564637492339101</v>
          </cell>
          <cell r="AF117">
            <v>1580</v>
          </cell>
          <cell r="AG117">
            <v>1.3197698333333301</v>
          </cell>
        </row>
        <row r="118">
          <cell r="B118" t="str">
            <v>SHT0002243</v>
          </cell>
          <cell r="C118" t="str">
            <v>手柄支撑垫圈</v>
          </cell>
          <cell r="D118" t="str">
            <v>PA66</v>
          </cell>
          <cell r="E118">
            <v>6.3199999999999997E-4</v>
          </cell>
          <cell r="F118">
            <v>6.5096000000000002E-4</v>
          </cell>
          <cell r="G118">
            <v>21.238900000000001</v>
          </cell>
          <cell r="H118">
            <v>0.95</v>
          </cell>
          <cell r="I118">
            <v>1.45533414147368E-2</v>
          </cell>
          <cell r="J118" t="str">
            <v>MA2000/700</v>
          </cell>
          <cell r="K118">
            <v>65.454545454545496</v>
          </cell>
          <cell r="L118">
            <v>55</v>
          </cell>
          <cell r="M118">
            <v>2</v>
          </cell>
          <cell r="N118">
            <v>39.75</v>
          </cell>
          <cell r="O118">
            <v>0.76</v>
          </cell>
          <cell r="P118">
            <v>22.5</v>
          </cell>
          <cell r="Q118">
            <v>0.171875</v>
          </cell>
          <cell r="R118">
            <v>0</v>
          </cell>
          <cell r="S118">
            <v>4.77055555555556E-3</v>
          </cell>
          <cell r="T118">
            <v>1.1111111111111099E-2</v>
          </cell>
          <cell r="U118">
            <v>0</v>
          </cell>
          <cell r="V118">
            <v>0.36852721558283302</v>
          </cell>
          <cell r="W118">
            <v>0.28000000000000003</v>
          </cell>
          <cell r="X118">
            <v>8.8527215582832802E-2</v>
          </cell>
          <cell r="Y118">
            <v>3.0150042225616E-2</v>
          </cell>
          <cell r="Z118">
            <v>0.466383465677498</v>
          </cell>
          <cell r="AA118">
            <v>0.115385416666667</v>
          </cell>
          <cell r="AB118">
            <v>0.313098766624828</v>
          </cell>
          <cell r="AC118">
            <v>1.2944920629568301E-2</v>
          </cell>
          <cell r="AD118">
            <v>0</v>
          </cell>
          <cell r="AE118">
            <v>0.96050945276396904</v>
          </cell>
          <cell r="AF118">
            <v>61647</v>
          </cell>
          <cell r="AG118">
            <v>0.46860230378877199</v>
          </cell>
        </row>
        <row r="119">
          <cell r="B119" t="str">
            <v>SHT0002231</v>
          </cell>
          <cell r="C119" t="str">
            <v>外部棘爪底座</v>
          </cell>
          <cell r="D119" t="str">
            <v>POM</v>
          </cell>
          <cell r="E119">
            <v>4.4700000000000002E-4</v>
          </cell>
          <cell r="F119">
            <v>4.6041000000000002E-4</v>
          </cell>
          <cell r="G119">
            <v>15.309699999999999</v>
          </cell>
          <cell r="H119">
            <v>0.95</v>
          </cell>
          <cell r="I119">
            <v>7.41972523894737E-3</v>
          </cell>
          <cell r="J119" t="str">
            <v>HTF120/TJ</v>
          </cell>
          <cell r="K119">
            <v>65.454545454545496</v>
          </cell>
          <cell r="L119">
            <v>55</v>
          </cell>
          <cell r="M119">
            <v>6</v>
          </cell>
          <cell r="N119">
            <v>27.15</v>
          </cell>
          <cell r="O119">
            <v>0.76</v>
          </cell>
          <cell r="P119">
            <v>22.5</v>
          </cell>
          <cell r="Q119">
            <v>5.7291666666666602E-2</v>
          </cell>
          <cell r="R119">
            <v>0</v>
          </cell>
          <cell r="S119">
            <v>8.4124000000000004E-2</v>
          </cell>
          <cell r="T119">
            <v>0.2</v>
          </cell>
          <cell r="U119">
            <v>0</v>
          </cell>
          <cell r="V119">
            <v>0.39042873598094502</v>
          </cell>
          <cell r="W119">
            <v>0.2</v>
          </cell>
          <cell r="X119">
            <v>0.19042873598094501</v>
          </cell>
          <cell r="Y119">
            <v>0.51225737649024095</v>
          </cell>
          <cell r="Z119">
            <v>0.14674039430710001</v>
          </cell>
          <cell r="AA119">
            <v>2.6270138888888898E-2</v>
          </cell>
          <cell r="AB119">
            <v>6.7285362136282403E-2</v>
          </cell>
          <cell r="AC119">
            <v>0.215465697699325</v>
          </cell>
          <cell r="AD119">
            <v>0</v>
          </cell>
          <cell r="AE119">
            <v>0.98099595507409199</v>
          </cell>
          <cell r="AF119">
            <v>58200</v>
          </cell>
          <cell r="AG119">
            <v>0.42059629619175398</v>
          </cell>
        </row>
        <row r="120">
          <cell r="B120" t="str">
            <v>SHT0002230</v>
          </cell>
          <cell r="C120" t="str">
            <v>垫圈（滚轮）
外部棘爪滚轮</v>
          </cell>
          <cell r="D120" t="str">
            <v>POM</v>
          </cell>
          <cell r="E120">
            <v>6.7000000000000002E-5</v>
          </cell>
          <cell r="F120">
            <v>6.9010000000000005E-5</v>
          </cell>
          <cell r="G120">
            <v>15.309699999999999</v>
          </cell>
          <cell r="H120">
            <v>0.95</v>
          </cell>
          <cell r="I120">
            <v>1.1121288389473699E-3</v>
          </cell>
          <cell r="J120" t="str">
            <v>HTF120/TJ</v>
          </cell>
          <cell r="K120">
            <v>65.454545454545496</v>
          </cell>
          <cell r="L120">
            <v>55</v>
          </cell>
          <cell r="M120">
            <v>6</v>
          </cell>
          <cell r="N120">
            <v>27.15</v>
          </cell>
          <cell r="O120">
            <v>0.76</v>
          </cell>
          <cell r="P120">
            <v>22.5</v>
          </cell>
          <cell r="Q120">
            <v>5.7291666666666602E-2</v>
          </cell>
          <cell r="R120">
            <v>0</v>
          </cell>
          <cell r="S120">
            <v>4.77055555555556E-3</v>
          </cell>
          <cell r="T120">
            <v>1.1111111111111099E-2</v>
          </cell>
          <cell r="U120">
            <v>0</v>
          </cell>
          <cell r="V120">
            <v>0.114816474222349</v>
          </cell>
          <cell r="W120">
            <v>0.17</v>
          </cell>
          <cell r="X120">
            <v>-5.51835257776511E-2</v>
          </cell>
          <cell r="Y120">
            <v>9.6772794900440606E-2</v>
          </cell>
          <cell r="Z120">
            <v>0.49898472370539698</v>
          </cell>
          <cell r="AA120">
            <v>2.6270138888888898E-2</v>
          </cell>
          <cell r="AB120">
            <v>0.228801128643048</v>
          </cell>
          <cell r="AC120">
            <v>4.1549399490504298E-2</v>
          </cell>
          <cell r="AD120">
            <v>0</v>
          </cell>
          <cell r="AE120">
            <v>0.99031385655691095</v>
          </cell>
          <cell r="AF120">
            <v>61250</v>
          </cell>
          <cell r="AG120">
            <v>0.142892568258421</v>
          </cell>
        </row>
        <row r="121">
          <cell r="B121" t="str">
            <v>SHT0002233</v>
          </cell>
          <cell r="C121" t="str">
            <v>外部棘爪盖板</v>
          </cell>
          <cell r="D121" t="str">
            <v>POM</v>
          </cell>
          <cell r="E121">
            <v>2.7599999999999999E-4</v>
          </cell>
          <cell r="F121">
            <v>2.8427999999999998E-4</v>
          </cell>
          <cell r="G121">
            <v>15.309699999999999</v>
          </cell>
          <cell r="H121">
            <v>0.95</v>
          </cell>
          <cell r="I121">
            <v>4.5813068589473701E-3</v>
          </cell>
          <cell r="J121" t="str">
            <v>HTF120/TJ</v>
          </cell>
          <cell r="K121">
            <v>65.454545454545496</v>
          </cell>
          <cell r="L121">
            <v>55</v>
          </cell>
          <cell r="M121">
            <v>6</v>
          </cell>
          <cell r="N121">
            <v>27.15</v>
          </cell>
          <cell r="O121">
            <v>0.76</v>
          </cell>
          <cell r="P121">
            <v>22.5</v>
          </cell>
          <cell r="Q121">
            <v>5.7291666666666602E-2</v>
          </cell>
          <cell r="R121">
            <v>0</v>
          </cell>
          <cell r="S121">
            <v>4.77055555555556E-3</v>
          </cell>
          <cell r="T121">
            <v>1.1111111111111099E-2</v>
          </cell>
          <cell r="U121">
            <v>0</v>
          </cell>
          <cell r="V121">
            <v>0.118869934856244</v>
          </cell>
          <cell r="W121">
            <v>0.2</v>
          </cell>
          <cell r="X121">
            <v>-8.11300651437563E-2</v>
          </cell>
          <cell r="Y121">
            <v>9.3472845968565699E-2</v>
          </cell>
          <cell r="Z121">
            <v>0.48196936202541701</v>
          </cell>
          <cell r="AA121">
            <v>2.6270138888888898E-2</v>
          </cell>
          <cell r="AB121">
            <v>0.22099901813405501</v>
          </cell>
          <cell r="AC121">
            <v>4.0132566416603697E-2</v>
          </cell>
          <cell r="AD121">
            <v>0</v>
          </cell>
          <cell r="AE121">
            <v>0.96145949886749904</v>
          </cell>
          <cell r="AF121">
            <v>61280</v>
          </cell>
          <cell r="AG121">
            <v>0.148096335288421</v>
          </cell>
        </row>
        <row r="122">
          <cell r="B122" t="str">
            <v>SHT0002228</v>
          </cell>
          <cell r="C122" t="str">
            <v>（自动回位机构拉线护盖）护盖/拉线限位盖板</v>
          </cell>
          <cell r="D122" t="str">
            <v>POM</v>
          </cell>
          <cell r="E122">
            <v>4.0000000000000001E-3</v>
          </cell>
          <cell r="F122">
            <v>4.1999999999999997E-3</v>
          </cell>
          <cell r="G122">
            <v>15.309699999999999</v>
          </cell>
          <cell r="H122">
            <v>0.95</v>
          </cell>
          <cell r="I122">
            <v>6.7684989473684204E-2</v>
          </cell>
          <cell r="J122" t="str">
            <v>HTF86/TJ</v>
          </cell>
          <cell r="K122">
            <v>65.454545454545496</v>
          </cell>
          <cell r="L122">
            <v>55</v>
          </cell>
          <cell r="M122">
            <v>2</v>
          </cell>
          <cell r="N122">
            <v>21.2</v>
          </cell>
          <cell r="O122">
            <v>0.76</v>
          </cell>
          <cell r="P122">
            <v>22.5</v>
          </cell>
          <cell r="Q122">
            <v>0.171875</v>
          </cell>
          <cell r="R122">
            <v>0</v>
          </cell>
          <cell r="S122">
            <v>2.9348333333333299E-2</v>
          </cell>
          <cell r="T122">
            <v>6.6666666666666693E-2</v>
          </cell>
          <cell r="U122">
            <v>0</v>
          </cell>
          <cell r="V122">
            <v>0.44782526840258502</v>
          </cell>
          <cell r="W122">
            <v>0.34</v>
          </cell>
          <cell r="X122">
            <v>0.107825268402585</v>
          </cell>
          <cell r="Y122">
            <v>0.14886758602181999</v>
          </cell>
          <cell r="Z122">
            <v>0.38379924521250602</v>
          </cell>
          <cell r="AA122">
            <v>6.1538888888888803E-2</v>
          </cell>
          <cell r="AB122">
            <v>0.13741718753030799</v>
          </cell>
          <cell r="AC122">
            <v>6.5535233056455797E-2</v>
          </cell>
          <cell r="AD122">
            <v>0</v>
          </cell>
          <cell r="AE122">
            <v>0.84885848510710504</v>
          </cell>
          <cell r="AF122">
            <v>0</v>
          </cell>
          <cell r="AG122">
            <v>0.54766331754386</v>
          </cell>
        </row>
        <row r="123">
          <cell r="B123" t="str">
            <v>SHT0002224</v>
          </cell>
          <cell r="C123" t="str">
            <v>可回位机构手柄</v>
          </cell>
          <cell r="D123" t="str">
            <v>PA6+GF30</v>
          </cell>
          <cell r="E123">
            <v>5.1999999999999998E-2</v>
          </cell>
          <cell r="F123">
            <v>5.4600000000000003E-2</v>
          </cell>
          <cell r="G123">
            <v>13.716799999999999</v>
          </cell>
          <cell r="H123">
            <v>0.95</v>
          </cell>
          <cell r="I123">
            <v>0.78835503157894704</v>
          </cell>
          <cell r="J123" t="str">
            <v>MA1600IIS/570</v>
          </cell>
          <cell r="K123">
            <v>48</v>
          </cell>
          <cell r="L123">
            <v>75</v>
          </cell>
          <cell r="M123">
            <v>2</v>
          </cell>
          <cell r="N123">
            <v>48.5</v>
          </cell>
          <cell r="O123">
            <v>0.76</v>
          </cell>
          <cell r="P123">
            <v>22.5</v>
          </cell>
          <cell r="Q123">
            <v>0.234375</v>
          </cell>
          <cell r="R123">
            <v>0</v>
          </cell>
          <cell r="S123">
            <v>0.10657111111111101</v>
          </cell>
          <cell r="T123">
            <v>0.22222222222222199</v>
          </cell>
          <cell r="U123">
            <v>0</v>
          </cell>
          <cell r="V123">
            <v>1.74808513338873</v>
          </cell>
          <cell r="W123">
            <v>2.56</v>
          </cell>
          <cell r="X123">
            <v>-0.811914866611265</v>
          </cell>
          <cell r="Y123">
            <v>0.127123226425154</v>
          </cell>
          <cell r="Z123">
            <v>0.13407527787028001</v>
          </cell>
          <cell r="AA123">
            <v>0.19197916666666701</v>
          </cell>
          <cell r="AB123">
            <v>0.109822549828856</v>
          </cell>
          <cell r="AC123">
            <v>6.0964485696711201E-2</v>
          </cell>
          <cell r="AD123">
            <v>0</v>
          </cell>
          <cell r="AE123">
            <v>0.549017941677309</v>
          </cell>
          <cell r="AG123">
            <v>2.1508571307017501</v>
          </cell>
        </row>
        <row r="124">
          <cell r="B124" t="str">
            <v>SHT0002225</v>
          </cell>
          <cell r="C124" t="str">
            <v>可回位机构手柄固定座</v>
          </cell>
          <cell r="D124" t="str">
            <v>PA6+GF30</v>
          </cell>
          <cell r="E124">
            <v>3.7999999999999999E-2</v>
          </cell>
          <cell r="F124">
            <v>3.9899999999999998E-2</v>
          </cell>
          <cell r="G124">
            <v>13.716799999999999</v>
          </cell>
          <cell r="H124">
            <v>0.95</v>
          </cell>
          <cell r="I124">
            <v>0.5761056</v>
          </cell>
          <cell r="J124" t="str">
            <v>MA1600IIS/570</v>
          </cell>
          <cell r="K124">
            <v>51.428571428571502</v>
          </cell>
          <cell r="L124">
            <v>69.999999999999901</v>
          </cell>
          <cell r="M124">
            <v>2</v>
          </cell>
          <cell r="N124">
            <v>48.5</v>
          </cell>
          <cell r="O124">
            <v>0.76</v>
          </cell>
          <cell r="P124">
            <v>22.5</v>
          </cell>
          <cell r="Q124">
            <v>0.21875</v>
          </cell>
          <cell r="R124">
            <v>0</v>
          </cell>
          <cell r="S124">
            <v>8.4124000000000004E-2</v>
          </cell>
          <cell r="T124">
            <v>0.2</v>
          </cell>
          <cell r="U124">
            <v>0</v>
          </cell>
          <cell r="V124">
            <v>1.4222083501754399</v>
          </cell>
          <cell r="W124">
            <v>2.25</v>
          </cell>
          <cell r="X124">
            <v>-0.82779164982456199</v>
          </cell>
          <cell r="Y124">
            <v>0.140626371639098</v>
          </cell>
          <cell r="Z124">
            <v>0.15381009398026399</v>
          </cell>
          <cell r="AA124">
            <v>0.17918055555555501</v>
          </cell>
          <cell r="AB124">
            <v>0.125987556980278</v>
          </cell>
          <cell r="AC124">
            <v>5.9150264438837502E-2</v>
          </cell>
          <cell r="AD124">
            <v>0</v>
          </cell>
          <cell r="AE124">
            <v>0.59492179895517205</v>
          </cell>
          <cell r="AG124">
            <v>1.7451782333333301</v>
          </cell>
        </row>
        <row r="125">
          <cell r="B125" t="str">
            <v>SHT0002229</v>
          </cell>
          <cell r="C125" t="str">
            <v>卡接棘爪-卡件
（升降可回位机构卡件）</v>
          </cell>
          <cell r="D125" t="str">
            <v>PA6+GF30</v>
          </cell>
          <cell r="E125">
            <v>5.5999999999999995E-4</v>
          </cell>
          <cell r="F125">
            <v>5.7680000000000003E-4</v>
          </cell>
          <cell r="G125">
            <v>13.716799999999999</v>
          </cell>
          <cell r="H125">
            <v>0.8</v>
          </cell>
          <cell r="I125">
            <v>9.8898127999999998E-3</v>
          </cell>
          <cell r="J125" t="str">
            <v>MA2000/700</v>
          </cell>
          <cell r="K125">
            <v>48</v>
          </cell>
          <cell r="L125">
            <v>75</v>
          </cell>
          <cell r="M125">
            <v>2</v>
          </cell>
          <cell r="N125">
            <v>39.75</v>
          </cell>
          <cell r="O125">
            <v>0.76</v>
          </cell>
          <cell r="P125">
            <v>22.5</v>
          </cell>
          <cell r="Q125">
            <v>0.234375</v>
          </cell>
          <cell r="R125">
            <v>0</v>
          </cell>
          <cell r="S125">
            <v>4.77055555555556E-3</v>
          </cell>
          <cell r="T125">
            <v>1.1111111111111099E-2</v>
          </cell>
          <cell r="U125">
            <v>0</v>
          </cell>
          <cell r="V125">
            <v>0.57311354755166699</v>
          </cell>
          <cell r="W125">
            <v>0.59</v>
          </cell>
          <cell r="X125">
            <v>-1.68864524483332E-2</v>
          </cell>
          <cell r="Y125">
            <v>1.93872770214168E-2</v>
          </cell>
          <cell r="Z125">
            <v>0.40895037467051099</v>
          </cell>
          <cell r="AA125">
            <v>0.15734375</v>
          </cell>
          <cell r="AB125">
            <v>0.27454201819546997</v>
          </cell>
          <cell r="AC125">
            <v>8.3239273891453202E-3</v>
          </cell>
          <cell r="AD125">
            <v>0</v>
          </cell>
          <cell r="AE125">
            <v>0.98274371136007999</v>
          </cell>
          <cell r="AF125">
            <v>135954</v>
          </cell>
          <cell r="AG125">
            <v>0.61829451086666698</v>
          </cell>
        </row>
        <row r="126">
          <cell r="B126" t="str">
            <v>SHT0002226</v>
          </cell>
          <cell r="C126" t="str">
            <v>弹簧固定座（工艺BOM）
可回位机构弹簧座</v>
          </cell>
          <cell r="D126" t="str">
            <v>PA6+GF30</v>
          </cell>
          <cell r="E126">
            <v>4.0000000000000001E-3</v>
          </cell>
          <cell r="F126">
            <v>4.1200000000000004E-3</v>
          </cell>
          <cell r="G126">
            <v>13.716799999999999</v>
          </cell>
          <cell r="H126">
            <v>0.8</v>
          </cell>
          <cell r="I126">
            <v>7.0641519999999999E-2</v>
          </cell>
          <cell r="J126" t="str">
            <v>MA2000/700</v>
          </cell>
          <cell r="K126">
            <v>48</v>
          </cell>
          <cell r="L126">
            <v>75</v>
          </cell>
          <cell r="M126">
            <v>2</v>
          </cell>
          <cell r="N126">
            <v>39.75</v>
          </cell>
          <cell r="O126">
            <v>0.76</v>
          </cell>
          <cell r="P126">
            <v>22.5</v>
          </cell>
          <cell r="Q126">
            <v>0.234375</v>
          </cell>
          <cell r="R126">
            <v>0</v>
          </cell>
          <cell r="S126">
            <v>0.10657111111111101</v>
          </cell>
          <cell r="T126">
            <v>0.22222222222222199</v>
          </cell>
          <cell r="U126">
            <v>0</v>
          </cell>
          <cell r="V126">
            <v>0.97031820795833301</v>
          </cell>
          <cell r="W126">
            <v>1.27</v>
          </cell>
          <cell r="X126">
            <v>-0.29968179204166701</v>
          </cell>
          <cell r="Y126">
            <v>0.229019944590965</v>
          </cell>
          <cell r="Z126">
            <v>0.24154447281078401</v>
          </cell>
          <cell r="AA126">
            <v>0.15734375</v>
          </cell>
          <cell r="AB126">
            <v>0.162156856080306</v>
          </cell>
          <cell r="AC126">
            <v>0.109831094827489</v>
          </cell>
          <cell r="AD126">
            <v>0</v>
          </cell>
          <cell r="AE126">
            <v>0.92719757351700305</v>
          </cell>
          <cell r="AF126">
            <v>68706</v>
          </cell>
          <cell r="AG126">
            <v>1.02233373833333</v>
          </cell>
        </row>
        <row r="127">
          <cell r="B127" t="str">
            <v>SHT0010660</v>
          </cell>
          <cell r="C127" t="str">
            <v>驾驶员座椅高度调节手柄</v>
          </cell>
          <cell r="D127" t="str">
            <v>PA6+GF30</v>
          </cell>
          <cell r="E127">
            <v>8.5000000000000006E-2</v>
          </cell>
          <cell r="F127">
            <v>8.9249999999999996E-2</v>
          </cell>
          <cell r="G127">
            <v>13.716799999999999</v>
          </cell>
          <cell r="H127">
            <v>0.95</v>
          </cell>
          <cell r="I127">
            <v>1.2886572631578901</v>
          </cell>
          <cell r="J127" t="str">
            <v>MA2000/700</v>
          </cell>
          <cell r="K127">
            <v>48</v>
          </cell>
          <cell r="L127">
            <v>75</v>
          </cell>
          <cell r="M127">
            <v>2</v>
          </cell>
          <cell r="N127">
            <v>39.75</v>
          </cell>
          <cell r="O127">
            <v>0.76</v>
          </cell>
          <cell r="P127">
            <v>22.5</v>
          </cell>
          <cell r="Q127">
            <v>0.234375</v>
          </cell>
          <cell r="R127">
            <v>0</v>
          </cell>
          <cell r="S127">
            <v>0.10657111111111101</v>
          </cell>
          <cell r="T127">
            <v>0.22222222222222199</v>
          </cell>
          <cell r="U127">
            <v>0</v>
          </cell>
          <cell r="V127">
            <v>2.2921800434441399</v>
          </cell>
          <cell r="W127">
            <v>2.98</v>
          </cell>
          <cell r="X127">
            <v>-0.68781995655586403</v>
          </cell>
          <cell r="Y127">
            <v>9.6947978784563502E-2</v>
          </cell>
          <cell r="Z127">
            <v>0.102249821374344</v>
          </cell>
          <cell r="AA127">
            <v>0.15734375</v>
          </cell>
          <cell r="AB127">
            <v>6.8643713415976595E-2</v>
          </cell>
          <cell r="AC127">
            <v>4.6493342185713098E-2</v>
          </cell>
          <cell r="AD127">
            <v>0</v>
          </cell>
          <cell r="AE127">
            <v>0.43780277345857599</v>
          </cell>
          <cell r="AF127">
            <v>912</v>
          </cell>
          <cell r="AG127">
            <v>2.8493573530701699</v>
          </cell>
        </row>
        <row r="128">
          <cell r="B128" t="str">
            <v>BPC0010203</v>
          </cell>
          <cell r="C128" t="str">
            <v>4mm直角接头</v>
          </cell>
          <cell r="D128" t="str">
            <v>POM</v>
          </cell>
          <cell r="E128">
            <v>0</v>
          </cell>
          <cell r="F128">
            <v>1.5900000000000001E-3</v>
          </cell>
          <cell r="G128">
            <v>15.309699999999999</v>
          </cell>
          <cell r="H128">
            <v>0.98</v>
          </cell>
          <cell r="I128">
            <v>2.48392071428571E-2</v>
          </cell>
          <cell r="J128" t="str">
            <v>HTF120/TJ</v>
          </cell>
          <cell r="K128">
            <v>65</v>
          </cell>
          <cell r="L128">
            <v>55.384615384615401</v>
          </cell>
          <cell r="M128">
            <v>4</v>
          </cell>
          <cell r="N128">
            <v>27.15</v>
          </cell>
          <cell r="O128">
            <v>0.76</v>
          </cell>
          <cell r="P128">
            <v>22.5</v>
          </cell>
          <cell r="Q128">
            <v>8.6538461538461495E-2</v>
          </cell>
          <cell r="R128">
            <v>0</v>
          </cell>
          <cell r="S128">
            <v>4.77055555555556E-3</v>
          </cell>
          <cell r="T128">
            <v>1.1111111111111099E-2</v>
          </cell>
          <cell r="U128">
            <v>0</v>
          </cell>
          <cell r="V128">
            <v>0.186978468791583</v>
          </cell>
          <cell r="W128">
            <v>0.35</v>
          </cell>
          <cell r="X128">
            <v>-0.163021531208417</v>
          </cell>
          <cell r="Y128">
            <v>5.9424548628089401E-2</v>
          </cell>
          <cell r="Z128">
            <v>0.46282581143031198</v>
          </cell>
          <cell r="AA128">
            <v>3.96807692307692E-2</v>
          </cell>
          <cell r="AB128">
            <v>0.21222106206784599</v>
          </cell>
          <cell r="AC128">
            <v>2.55139299534703E-2</v>
          </cell>
          <cell r="AD128">
            <v>0</v>
          </cell>
          <cell r="AE128">
            <v>0.86715471945304901</v>
          </cell>
          <cell r="AF128">
            <v>71365</v>
          </cell>
          <cell r="AG128">
            <v>0.242469323534798</v>
          </cell>
        </row>
        <row r="129">
          <cell r="B129" t="str">
            <v>BPC0010216</v>
          </cell>
          <cell r="C129" t="str">
            <v>翘板速降阀外壳</v>
          </cell>
          <cell r="D129" t="str">
            <v>POM</v>
          </cell>
          <cell r="E129">
            <v>0</v>
          </cell>
          <cell r="F129">
            <v>3.7000000000000002E-3</v>
          </cell>
          <cell r="G129">
            <v>15.309699999999999</v>
          </cell>
          <cell r="H129">
            <v>0.98</v>
          </cell>
          <cell r="I129">
            <v>5.7801928571428601E-2</v>
          </cell>
          <cell r="J129" t="str">
            <v>HTF120/TJ</v>
          </cell>
          <cell r="K129">
            <v>65</v>
          </cell>
          <cell r="L129">
            <v>55.384615384615401</v>
          </cell>
          <cell r="M129">
            <v>4</v>
          </cell>
          <cell r="N129">
            <v>27.15</v>
          </cell>
          <cell r="O129">
            <v>0.76</v>
          </cell>
          <cell r="P129">
            <v>22.5</v>
          </cell>
          <cell r="Q129">
            <v>8.6538461538461495E-2</v>
          </cell>
          <cell r="R129">
            <v>0</v>
          </cell>
          <cell r="S129">
            <v>4.77055555555556E-3</v>
          </cell>
          <cell r="T129">
            <v>1.1111111111111099E-2</v>
          </cell>
          <cell r="U129">
            <v>0</v>
          </cell>
          <cell r="V129">
            <v>0.224313796123944</v>
          </cell>
          <cell r="W129">
            <v>0.4</v>
          </cell>
          <cell r="X129">
            <v>-0.17568620387605599</v>
          </cell>
          <cell r="Y129">
            <v>4.95337839361948E-2</v>
          </cell>
          <cell r="Z129">
            <v>0.38579197104151802</v>
          </cell>
          <cell r="AA129">
            <v>3.96807692307692E-2</v>
          </cell>
          <cell r="AB129">
            <v>0.176898478454904</v>
          </cell>
          <cell r="AC129">
            <v>2.1267330133005299E-2</v>
          </cell>
          <cell r="AD129">
            <v>0</v>
          </cell>
          <cell r="AE129">
            <v>0.74231665831427396</v>
          </cell>
          <cell r="AF129">
            <v>37700</v>
          </cell>
          <cell r="AG129">
            <v>0.291913405677656</v>
          </cell>
        </row>
        <row r="130">
          <cell r="B130" t="str">
            <v>BPC0010218</v>
          </cell>
          <cell r="C130" t="str">
            <v>翘板速降阀固定座</v>
          </cell>
          <cell r="D130" t="str">
            <v>POM</v>
          </cell>
          <cell r="E130">
            <v>0</v>
          </cell>
          <cell r="F130">
            <v>2.32E-3</v>
          </cell>
          <cell r="G130">
            <v>15.309699999999999</v>
          </cell>
          <cell r="H130">
            <v>0.98</v>
          </cell>
          <cell r="I130">
            <v>3.6243371428571397E-2</v>
          </cell>
          <cell r="J130" t="str">
            <v>HTF120/TJ</v>
          </cell>
          <cell r="K130">
            <v>65</v>
          </cell>
          <cell r="L130">
            <v>55.384615384615401</v>
          </cell>
          <cell r="M130">
            <v>8</v>
          </cell>
          <cell r="N130">
            <v>27.15</v>
          </cell>
          <cell r="O130">
            <v>0.76</v>
          </cell>
          <cell r="P130">
            <v>22.5</v>
          </cell>
          <cell r="Q130">
            <v>4.3269230769230803E-2</v>
          </cell>
          <cell r="R130">
            <v>0</v>
          </cell>
          <cell r="S130">
            <v>4.77055555555556E-3</v>
          </cell>
          <cell r="T130">
            <v>1.1111111111111099E-2</v>
          </cell>
          <cell r="U130">
            <v>0</v>
          </cell>
          <cell r="V130">
            <v>0.128414131322419</v>
          </cell>
          <cell r="W130">
            <v>0.17</v>
          </cell>
          <cell r="X130">
            <v>-4.1585868677580899E-2</v>
          </cell>
          <cell r="Y130">
            <v>8.6525610512550102E-2</v>
          </cell>
          <cell r="Z130">
            <v>0.336950694784451</v>
          </cell>
          <cell r="AA130">
            <v>1.98403846153846E-2</v>
          </cell>
          <cell r="AB130">
            <v>0.15450312524849599</v>
          </cell>
          <cell r="AC130">
            <v>3.7149770873563498E-2</v>
          </cell>
          <cell r="AD130">
            <v>0</v>
          </cell>
          <cell r="AE130">
            <v>0.71776181440987596</v>
          </cell>
          <cell r="AF130">
            <v>34230</v>
          </cell>
          <cell r="AG130">
            <v>0.16491114688644701</v>
          </cell>
        </row>
        <row r="131">
          <cell r="B131" t="str">
            <v>SHT0014411</v>
          </cell>
          <cell r="C131" t="str">
            <v>上气袋腰托按钮帽</v>
          </cell>
          <cell r="D131" t="str">
            <v>ABS+PC</v>
          </cell>
          <cell r="E131">
            <v>0</v>
          </cell>
          <cell r="F131">
            <v>3.3E-3</v>
          </cell>
          <cell r="G131">
            <v>18.584099999999999</v>
          </cell>
          <cell r="H131">
            <v>0.98</v>
          </cell>
          <cell r="I131">
            <v>6.2579112244897997E-2</v>
          </cell>
          <cell r="J131" t="str">
            <v>HTF120/TJ</v>
          </cell>
          <cell r="K131">
            <v>65</v>
          </cell>
          <cell r="L131">
            <v>55.384615384615401</v>
          </cell>
          <cell r="M131">
            <v>3</v>
          </cell>
          <cell r="N131">
            <v>27.15</v>
          </cell>
          <cell r="O131">
            <v>0.76</v>
          </cell>
          <cell r="P131">
            <v>22.5</v>
          </cell>
          <cell r="Q131">
            <v>0.115384615384615</v>
          </cell>
          <cell r="R131">
            <v>0</v>
          </cell>
          <cell r="S131">
            <v>4.77055555555556E-3</v>
          </cell>
          <cell r="T131">
            <v>1.1111111111111099E-2</v>
          </cell>
          <cell r="U131">
            <v>0.2</v>
          </cell>
          <cell r="V131">
            <v>0.47737888720778698</v>
          </cell>
          <cell r="W131">
            <v>0.39</v>
          </cell>
          <cell r="X131">
            <v>8.7378887207786901E-2</v>
          </cell>
          <cell r="Y131">
            <v>2.32752461595035E-2</v>
          </cell>
          <cell r="Z131">
            <v>0.24170447934868999</v>
          </cell>
          <cell r="AA131">
            <v>5.2907692307692301E-2</v>
          </cell>
          <cell r="AB131">
            <v>0.11082956059735299</v>
          </cell>
          <cell r="AC131">
            <v>9.9932269385828495E-3</v>
          </cell>
          <cell r="AD131">
            <v>0.41895443087106399</v>
          </cell>
          <cell r="AE131">
            <v>0.86891101822511196</v>
          </cell>
          <cell r="AF131">
            <v>22678</v>
          </cell>
          <cell r="AG131">
            <v>0.562188796572475</v>
          </cell>
        </row>
        <row r="132">
          <cell r="B132" t="str">
            <v>SHT0014412</v>
          </cell>
          <cell r="C132" t="str">
            <v>下气袋腰托按钮帽</v>
          </cell>
          <cell r="D132" t="str">
            <v>ABS+PC</v>
          </cell>
          <cell r="E132">
            <v>0</v>
          </cell>
          <cell r="F132">
            <v>3.3E-3</v>
          </cell>
          <cell r="G132">
            <v>18.584099999999999</v>
          </cell>
          <cell r="H132">
            <v>0.98</v>
          </cell>
          <cell r="I132">
            <v>6.2579112244897997E-2</v>
          </cell>
          <cell r="J132" t="str">
            <v>HTF120/TJ</v>
          </cell>
          <cell r="K132">
            <v>65</v>
          </cell>
          <cell r="L132">
            <v>55.384615384615401</v>
          </cell>
          <cell r="M132">
            <v>3</v>
          </cell>
          <cell r="N132">
            <v>27.15</v>
          </cell>
          <cell r="O132">
            <v>0.76</v>
          </cell>
          <cell r="P132">
            <v>22.5</v>
          </cell>
          <cell r="Q132">
            <v>0.115384615384615</v>
          </cell>
          <cell r="R132">
            <v>0</v>
          </cell>
          <cell r="S132">
            <v>4.77055555555556E-3</v>
          </cell>
          <cell r="T132">
            <v>1.1111111111111099E-2</v>
          </cell>
          <cell r="U132">
            <v>0.2</v>
          </cell>
          <cell r="V132">
            <v>0.47737888720778698</v>
          </cell>
          <cell r="W132">
            <v>0.39</v>
          </cell>
          <cell r="X132">
            <v>8.7378887207786901E-2</v>
          </cell>
          <cell r="Y132">
            <v>2.32752461595035E-2</v>
          </cell>
          <cell r="Z132">
            <v>0.24170447934868999</v>
          </cell>
          <cell r="AA132">
            <v>5.2907692307692301E-2</v>
          </cell>
          <cell r="AB132">
            <v>0.11082956059735299</v>
          </cell>
          <cell r="AC132">
            <v>9.9932269385828495E-3</v>
          </cell>
          <cell r="AD132">
            <v>0.41895443087106399</v>
          </cell>
          <cell r="AE132">
            <v>0.86891101822511196</v>
          </cell>
          <cell r="AF132">
            <v>23729</v>
          </cell>
          <cell r="AG132">
            <v>0.562188796572475</v>
          </cell>
        </row>
        <row r="133">
          <cell r="B133" t="str">
            <v>SHT0014413</v>
          </cell>
          <cell r="C133" t="str">
            <v>侧翼气袋腰托按钮帽</v>
          </cell>
          <cell r="D133" t="str">
            <v>ABS+PC</v>
          </cell>
          <cell r="E133">
            <v>0</v>
          </cell>
          <cell r="F133">
            <v>3.3E-3</v>
          </cell>
          <cell r="G133">
            <v>18.584099999999999</v>
          </cell>
          <cell r="H133">
            <v>0.98</v>
          </cell>
          <cell r="I133">
            <v>6.2579112244897997E-2</v>
          </cell>
          <cell r="J133" t="str">
            <v>HTF120/TJ</v>
          </cell>
          <cell r="K133">
            <v>65</v>
          </cell>
          <cell r="L133">
            <v>55.384615384615401</v>
          </cell>
          <cell r="M133">
            <v>3</v>
          </cell>
          <cell r="N133">
            <v>27.15</v>
          </cell>
          <cell r="O133">
            <v>0.76</v>
          </cell>
          <cell r="P133">
            <v>22.5</v>
          </cell>
          <cell r="Q133">
            <v>0.115384615384615</v>
          </cell>
          <cell r="R133">
            <v>0</v>
          </cell>
          <cell r="S133">
            <v>4.77055555555556E-3</v>
          </cell>
          <cell r="T133">
            <v>1.1111111111111099E-2</v>
          </cell>
          <cell r="U133">
            <v>0.2</v>
          </cell>
          <cell r="V133">
            <v>0.47737888720778698</v>
          </cell>
          <cell r="W133">
            <v>0.39</v>
          </cell>
          <cell r="X133">
            <v>8.7378887207786901E-2</v>
          </cell>
          <cell r="Y133">
            <v>2.32752461595035E-2</v>
          </cell>
          <cell r="Z133">
            <v>0.24170447934868999</v>
          </cell>
          <cell r="AA133">
            <v>5.2907692307692301E-2</v>
          </cell>
          <cell r="AB133">
            <v>0.11082956059735299</v>
          </cell>
          <cell r="AC133">
            <v>9.9932269385828495E-3</v>
          </cell>
          <cell r="AD133">
            <v>0.41895443087106399</v>
          </cell>
          <cell r="AE133">
            <v>0.86891101822511196</v>
          </cell>
          <cell r="AF133">
            <v>4480</v>
          </cell>
          <cell r="AG133">
            <v>0.562188796572475</v>
          </cell>
        </row>
        <row r="134">
          <cell r="B134" t="str">
            <v>SLT0010566</v>
          </cell>
          <cell r="C134" t="str">
            <v>安装底座</v>
          </cell>
          <cell r="D134" t="str">
            <v>PC</v>
          </cell>
          <cell r="E134">
            <v>0</v>
          </cell>
          <cell r="F134">
            <v>9.7000000000000003E-3</v>
          </cell>
          <cell r="G134">
            <v>21.55</v>
          </cell>
          <cell r="H134">
            <v>0.98</v>
          </cell>
          <cell r="I134">
            <v>0.21330102040816301</v>
          </cell>
          <cell r="J134" t="str">
            <v>MA2000/700</v>
          </cell>
          <cell r="K134">
            <v>60</v>
          </cell>
          <cell r="L134">
            <v>60</v>
          </cell>
          <cell r="M134">
            <v>4</v>
          </cell>
          <cell r="N134">
            <v>39.75</v>
          </cell>
          <cell r="O134">
            <v>0.76</v>
          </cell>
          <cell r="P134">
            <v>22.5</v>
          </cell>
          <cell r="Q134">
            <v>9.375E-2</v>
          </cell>
          <cell r="R134">
            <v>0</v>
          </cell>
          <cell r="S134">
            <v>4.77055555555556E-3</v>
          </cell>
          <cell r="T134">
            <v>1.1111111111111099E-2</v>
          </cell>
          <cell r="U134">
            <v>0</v>
          </cell>
          <cell r="V134">
            <v>0.43495029692489301</v>
          </cell>
          <cell r="W134">
            <v>0.98</v>
          </cell>
          <cell r="X134">
            <v>-0.54504970307510703</v>
          </cell>
          <cell r="Y134">
            <v>2.5545703014038301E-2</v>
          </cell>
          <cell r="Z134">
            <v>0.215541869180949</v>
          </cell>
          <cell r="AA134">
            <v>6.2937499999999993E-2</v>
          </cell>
          <cell r="AB134">
            <v>0.144700441510144</v>
          </cell>
          <cell r="AC134">
            <v>1.09680475890774E-2</v>
          </cell>
          <cell r="AD134">
            <v>0</v>
          </cell>
          <cell r="AE134">
            <v>0.50959679320555495</v>
          </cell>
          <cell r="AF134">
            <v>56099</v>
          </cell>
          <cell r="AG134">
            <v>0.57086444727891195</v>
          </cell>
        </row>
        <row r="135">
          <cell r="B135" t="str">
            <v>SLT0010604</v>
          </cell>
          <cell r="C135" t="str">
            <v>装饰盖</v>
          </cell>
          <cell r="D135" t="str">
            <v>ABS+PC</v>
          </cell>
          <cell r="E135">
            <v>0</v>
          </cell>
          <cell r="F135">
            <v>1.2800000000000001E-3</v>
          </cell>
          <cell r="G135">
            <v>18.584099999999999</v>
          </cell>
          <cell r="H135">
            <v>0.98</v>
          </cell>
          <cell r="I135">
            <v>2.4273110204081599E-2</v>
          </cell>
          <cell r="J135" t="str">
            <v>HTF120/TJ</v>
          </cell>
          <cell r="K135">
            <v>72</v>
          </cell>
          <cell r="L135">
            <v>50</v>
          </cell>
          <cell r="M135">
            <v>4</v>
          </cell>
          <cell r="N135">
            <v>27.15</v>
          </cell>
          <cell r="O135">
            <v>0.76</v>
          </cell>
          <cell r="P135">
            <v>22.5</v>
          </cell>
          <cell r="Q135">
            <v>7.8125E-2</v>
          </cell>
          <cell r="R135">
            <v>0</v>
          </cell>
          <cell r="S135">
            <v>4.77055555555556E-3</v>
          </cell>
          <cell r="T135">
            <v>1.1111111111111099E-2</v>
          </cell>
          <cell r="U135">
            <v>0</v>
          </cell>
          <cell r="V135">
            <v>0.172438135877412</v>
          </cell>
          <cell r="W135">
            <v>0.43</v>
          </cell>
          <cell r="X135">
            <v>-0.25756186412258802</v>
          </cell>
          <cell r="Y135">
            <v>6.4435346940946298E-2</v>
          </cell>
          <cell r="Z135">
            <v>0.45306103317852903</v>
          </cell>
          <cell r="AA135">
            <v>3.5822916666666697E-2</v>
          </cell>
          <cell r="AB135">
            <v>0.207743585746795</v>
          </cell>
          <cell r="AC135">
            <v>2.76653162090954E-2</v>
          </cell>
          <cell r="AD135">
            <v>0</v>
          </cell>
          <cell r="AE135">
            <v>0.85923583503977596</v>
          </cell>
          <cell r="AF135">
            <v>55730</v>
          </cell>
          <cell r="AG135">
            <v>0.22321320697278901</v>
          </cell>
        </row>
        <row r="136">
          <cell r="B136" t="str">
            <v>SLT0011543</v>
          </cell>
          <cell r="C136" t="str">
            <v>按压帽E</v>
          </cell>
          <cell r="D136" t="str">
            <v>ABS+PC</v>
          </cell>
          <cell r="E136">
            <v>0</v>
          </cell>
          <cell r="F136">
            <v>2.2000000000000001E-3</v>
          </cell>
          <cell r="G136">
            <v>18.584099999999999</v>
          </cell>
          <cell r="H136">
            <v>0.98</v>
          </cell>
          <cell r="I136">
            <v>4.1719408163265297E-2</v>
          </cell>
          <cell r="J136" t="str">
            <v>HTF120/TJ</v>
          </cell>
          <cell r="K136">
            <v>72</v>
          </cell>
          <cell r="L136">
            <v>50</v>
          </cell>
          <cell r="M136">
            <v>3</v>
          </cell>
          <cell r="N136">
            <v>27.15</v>
          </cell>
          <cell r="O136">
            <v>0.76</v>
          </cell>
          <cell r="P136">
            <v>22.5</v>
          </cell>
          <cell r="Q136">
            <v>0.104166666666667</v>
          </cell>
          <cell r="R136">
            <v>0</v>
          </cell>
          <cell r="S136">
            <v>4.77055555555556E-3</v>
          </cell>
          <cell r="T136">
            <v>1.1111111111111099E-2</v>
          </cell>
          <cell r="U136">
            <v>0.2</v>
          </cell>
          <cell r="V136">
            <v>0.43521989087880097</v>
          </cell>
          <cell r="W136">
            <v>0.61</v>
          </cell>
          <cell r="X136">
            <v>-0.17478010912119901</v>
          </cell>
          <cell r="Y136">
            <v>2.5529878904834599E-2</v>
          </cell>
          <cell r="Z136">
            <v>0.239342614732825</v>
          </cell>
          <cell r="AA136">
            <v>4.7763888888888897E-2</v>
          </cell>
          <cell r="AB136">
            <v>0.10974656694215799</v>
          </cell>
          <cell r="AC136">
            <v>1.0961253507790701E-2</v>
          </cell>
          <cell r="AD136">
            <v>0.459537820287023</v>
          </cell>
          <cell r="AE136">
            <v>0.90414177054494205</v>
          </cell>
          <cell r="AF136">
            <v>0</v>
          </cell>
          <cell r="AG136">
            <v>0.50635661224489903</v>
          </cell>
        </row>
        <row r="137">
          <cell r="B137" t="str">
            <v>SLT0011544</v>
          </cell>
          <cell r="C137" t="str">
            <v>按压帽F</v>
          </cell>
          <cell r="D137" t="str">
            <v>ABS+PC</v>
          </cell>
          <cell r="E137">
            <v>0</v>
          </cell>
          <cell r="F137">
            <v>2.2000000000000001E-3</v>
          </cell>
          <cell r="G137">
            <v>18.584099999999999</v>
          </cell>
          <cell r="H137">
            <v>0.98</v>
          </cell>
          <cell r="I137">
            <v>4.1719408163265297E-2</v>
          </cell>
          <cell r="J137" t="str">
            <v>HTF120/TJ</v>
          </cell>
          <cell r="K137">
            <v>72</v>
          </cell>
          <cell r="L137">
            <v>50</v>
          </cell>
          <cell r="M137">
            <v>3</v>
          </cell>
          <cell r="N137">
            <v>27.15</v>
          </cell>
          <cell r="O137">
            <v>0.76</v>
          </cell>
          <cell r="P137">
            <v>22.5</v>
          </cell>
          <cell r="Q137">
            <v>0.104166666666667</v>
          </cell>
          <cell r="R137">
            <v>0</v>
          </cell>
          <cell r="S137">
            <v>4.77055555555556E-3</v>
          </cell>
          <cell r="T137">
            <v>1.1111111111111099E-2</v>
          </cell>
          <cell r="U137">
            <v>0.2</v>
          </cell>
          <cell r="V137">
            <v>0.43521989087880097</v>
          </cell>
          <cell r="W137">
            <v>0.61</v>
          </cell>
          <cell r="X137">
            <v>-0.17478010912119901</v>
          </cell>
          <cell r="Y137">
            <v>2.5529878904834599E-2</v>
          </cell>
          <cell r="Z137">
            <v>0.239342614732825</v>
          </cell>
          <cell r="AA137">
            <v>4.7763888888888897E-2</v>
          </cell>
          <cell r="AB137">
            <v>0.10974656694215799</v>
          </cell>
          <cell r="AC137">
            <v>1.0961253507790701E-2</v>
          </cell>
          <cell r="AD137">
            <v>0.459537820287023</v>
          </cell>
          <cell r="AE137">
            <v>0.90414177054494205</v>
          </cell>
          <cell r="AG137">
            <v>0.50635661224489903</v>
          </cell>
        </row>
        <row r="138">
          <cell r="B138" t="str">
            <v>SLT0011545</v>
          </cell>
          <cell r="C138" t="str">
            <v>按压帽H</v>
          </cell>
          <cell r="D138" t="str">
            <v>ABS+PC</v>
          </cell>
          <cell r="E138">
            <v>0</v>
          </cell>
          <cell r="F138">
            <v>2.2000000000000001E-3</v>
          </cell>
          <cell r="G138">
            <v>18.584099999999999</v>
          </cell>
          <cell r="H138">
            <v>0.98</v>
          </cell>
          <cell r="I138">
            <v>4.1719408163265297E-2</v>
          </cell>
          <cell r="J138" t="str">
            <v>HTF120/TJ</v>
          </cell>
          <cell r="K138">
            <v>72</v>
          </cell>
          <cell r="L138">
            <v>50</v>
          </cell>
          <cell r="M138">
            <v>3</v>
          </cell>
          <cell r="N138">
            <v>27.15</v>
          </cell>
          <cell r="O138">
            <v>0.76</v>
          </cell>
          <cell r="P138">
            <v>22.5</v>
          </cell>
          <cell r="Q138">
            <v>0.104166666666667</v>
          </cell>
          <cell r="R138">
            <v>0</v>
          </cell>
          <cell r="S138">
            <v>4.77055555555556E-3</v>
          </cell>
          <cell r="T138">
            <v>1.1111111111111099E-2</v>
          </cell>
          <cell r="U138">
            <v>0.2</v>
          </cell>
          <cell r="V138">
            <v>0.43521989087880097</v>
          </cell>
          <cell r="W138">
            <v>0.61</v>
          </cell>
          <cell r="X138">
            <v>-0.17478010912119901</v>
          </cell>
          <cell r="Y138">
            <v>2.5529878904834599E-2</v>
          </cell>
          <cell r="Z138">
            <v>0.239342614732825</v>
          </cell>
          <cell r="AA138">
            <v>4.7763888888888897E-2</v>
          </cell>
          <cell r="AB138">
            <v>0.10974656694215799</v>
          </cell>
          <cell r="AC138">
            <v>1.0961253507790701E-2</v>
          </cell>
          <cell r="AD138">
            <v>0.459537820287023</v>
          </cell>
          <cell r="AE138">
            <v>0.90414177054494205</v>
          </cell>
          <cell r="AG138">
            <v>0.50635661224489903</v>
          </cell>
        </row>
        <row r="139">
          <cell r="B139" t="str">
            <v>BPC0010204</v>
          </cell>
          <cell r="C139" t="str">
            <v>6mm直角接头</v>
          </cell>
          <cell r="D139" t="str">
            <v>POM</v>
          </cell>
          <cell r="E139">
            <v>0</v>
          </cell>
          <cell r="F139">
            <v>1.7600000000000001E-3</v>
          </cell>
          <cell r="G139">
            <v>15.309699999999999</v>
          </cell>
          <cell r="H139">
            <v>0.98</v>
          </cell>
          <cell r="I139">
            <v>2.7494971428571401E-2</v>
          </cell>
          <cell r="J139" t="str">
            <v>HTF120/TJ</v>
          </cell>
          <cell r="K139">
            <v>65</v>
          </cell>
          <cell r="L139">
            <v>55.384615384615401</v>
          </cell>
          <cell r="M139">
            <v>4</v>
          </cell>
          <cell r="N139">
            <v>27.15</v>
          </cell>
          <cell r="O139">
            <v>0.76</v>
          </cell>
          <cell r="P139">
            <v>22.5</v>
          </cell>
          <cell r="Q139">
            <v>8.6538461538461495E-2</v>
          </cell>
          <cell r="R139">
            <v>0</v>
          </cell>
          <cell r="S139">
            <v>4.77055555555556E-3</v>
          </cell>
          <cell r="T139">
            <v>1.1111111111111099E-2</v>
          </cell>
          <cell r="U139">
            <v>0</v>
          </cell>
          <cell r="V139">
            <v>0.18998652833968699</v>
          </cell>
          <cell r="W139">
            <v>0.35</v>
          </cell>
          <cell r="X139">
            <v>-0.16001347166031199</v>
          </cell>
          <cell r="Y139">
            <v>5.84836788598238E-2</v>
          </cell>
          <cell r="Z139">
            <v>0.45549788342747399</v>
          </cell>
          <cell r="AA139">
            <v>3.96807692307692E-2</v>
          </cell>
          <cell r="AB139">
            <v>0.20886096281427799</v>
          </cell>
          <cell r="AC139">
            <v>2.5109967518465399E-2</v>
          </cell>
          <cell r="AD139">
            <v>0</v>
          </cell>
          <cell r="AE139">
            <v>0.85527936286402595</v>
          </cell>
          <cell r="AF139">
            <v>229279</v>
          </cell>
          <cell r="AG139">
            <v>0.24645296996336999</v>
          </cell>
        </row>
        <row r="140">
          <cell r="B140" t="str">
            <v>SLT0010567</v>
          </cell>
          <cell r="C140" t="str">
            <v>按压帽A</v>
          </cell>
          <cell r="D140" t="str">
            <v>ABS+PC</v>
          </cell>
          <cell r="E140">
            <v>0</v>
          </cell>
          <cell r="F140">
            <v>2.2000000000000001E-3</v>
          </cell>
          <cell r="G140">
            <v>18.584099999999999</v>
          </cell>
          <cell r="H140">
            <v>0.98</v>
          </cell>
          <cell r="I140">
            <v>4.1719408163265297E-2</v>
          </cell>
          <cell r="J140" t="str">
            <v>HTF120/TJ</v>
          </cell>
          <cell r="K140">
            <v>72</v>
          </cell>
          <cell r="L140">
            <v>50</v>
          </cell>
          <cell r="M140">
            <v>3</v>
          </cell>
          <cell r="N140">
            <v>27.15</v>
          </cell>
          <cell r="O140">
            <v>0.76</v>
          </cell>
          <cell r="P140">
            <v>22.5</v>
          </cell>
          <cell r="Q140">
            <v>0.104166666666667</v>
          </cell>
          <cell r="R140">
            <v>0</v>
          </cell>
          <cell r="S140">
            <v>4.77055555555556E-3</v>
          </cell>
          <cell r="T140">
            <v>1.1111111111111099E-2</v>
          </cell>
          <cell r="U140">
            <v>0.2</v>
          </cell>
          <cell r="V140">
            <v>0.43521989087880097</v>
          </cell>
          <cell r="W140">
            <v>0.61</v>
          </cell>
          <cell r="X140">
            <v>-0.17478010912119901</v>
          </cell>
          <cell r="Y140">
            <v>2.5529878904834599E-2</v>
          </cell>
          <cell r="Z140">
            <v>0.239342614732825</v>
          </cell>
          <cell r="AA140">
            <v>4.7763888888888897E-2</v>
          </cell>
          <cell r="AB140">
            <v>0.10974656694215799</v>
          </cell>
          <cell r="AC140">
            <v>1.0961253507790701E-2</v>
          </cell>
          <cell r="AD140">
            <v>0.459537820287023</v>
          </cell>
          <cell r="AE140">
            <v>0.90414177054494205</v>
          </cell>
          <cell r="AF140">
            <v>0</v>
          </cell>
          <cell r="AG140">
            <v>0.50635661224489903</v>
          </cell>
        </row>
        <row r="141">
          <cell r="B141" t="str">
            <v>SLT0011540</v>
          </cell>
          <cell r="C141" t="str">
            <v>按压帽B</v>
          </cell>
          <cell r="D141" t="str">
            <v>ABS+PC</v>
          </cell>
          <cell r="E141">
            <v>0</v>
          </cell>
          <cell r="F141">
            <v>2.2000000000000001E-3</v>
          </cell>
          <cell r="G141">
            <v>18.584099999999999</v>
          </cell>
          <cell r="H141">
            <v>0.98</v>
          </cell>
          <cell r="I141">
            <v>4.1719408163265297E-2</v>
          </cell>
          <cell r="J141" t="str">
            <v>HTF120/TJ</v>
          </cell>
          <cell r="K141">
            <v>72</v>
          </cell>
          <cell r="L141">
            <v>50</v>
          </cell>
          <cell r="M141">
            <v>3</v>
          </cell>
          <cell r="N141">
            <v>27.15</v>
          </cell>
          <cell r="O141">
            <v>0.76</v>
          </cell>
          <cell r="P141">
            <v>22.5</v>
          </cell>
          <cell r="Q141">
            <v>0.104166666666667</v>
          </cell>
          <cell r="R141">
            <v>0</v>
          </cell>
          <cell r="S141">
            <v>4.77055555555556E-3</v>
          </cell>
          <cell r="T141">
            <v>1.1111111111111099E-2</v>
          </cell>
          <cell r="U141">
            <v>0.2</v>
          </cell>
          <cell r="V141">
            <v>0.43521989087880097</v>
          </cell>
          <cell r="W141">
            <v>0.61</v>
          </cell>
          <cell r="X141">
            <v>-0.17478010912119901</v>
          </cell>
          <cell r="Y141">
            <v>2.5529878904834599E-2</v>
          </cell>
          <cell r="Z141">
            <v>0.239342614732825</v>
          </cell>
          <cell r="AA141">
            <v>4.7763888888888897E-2</v>
          </cell>
          <cell r="AB141">
            <v>0.10974656694215799</v>
          </cell>
          <cell r="AC141">
            <v>1.0961253507790701E-2</v>
          </cell>
          <cell r="AD141">
            <v>0.459537820287023</v>
          </cell>
          <cell r="AE141">
            <v>0.90414177054494205</v>
          </cell>
          <cell r="AG141">
            <v>0.50635661224489903</v>
          </cell>
        </row>
        <row r="142">
          <cell r="B142" t="str">
            <v>SLT0011541</v>
          </cell>
          <cell r="C142" t="str">
            <v>按压帽C</v>
          </cell>
          <cell r="D142" t="str">
            <v>ABS+PC</v>
          </cell>
          <cell r="E142">
            <v>0</v>
          </cell>
          <cell r="F142">
            <v>2.2000000000000001E-3</v>
          </cell>
          <cell r="G142">
            <v>18.584099999999999</v>
          </cell>
          <cell r="H142">
            <v>0.98</v>
          </cell>
          <cell r="I142">
            <v>4.1719408163265297E-2</v>
          </cell>
          <cell r="J142" t="str">
            <v>HTF120/TJ</v>
          </cell>
          <cell r="K142">
            <v>72</v>
          </cell>
          <cell r="L142">
            <v>50</v>
          </cell>
          <cell r="M142">
            <v>3</v>
          </cell>
          <cell r="N142">
            <v>27.15</v>
          </cell>
          <cell r="O142">
            <v>0.76</v>
          </cell>
          <cell r="P142">
            <v>22.5</v>
          </cell>
          <cell r="Q142">
            <v>0.104166666666667</v>
          </cell>
          <cell r="R142">
            <v>0</v>
          </cell>
          <cell r="S142">
            <v>4.77055555555556E-3</v>
          </cell>
          <cell r="T142">
            <v>1.1111111111111099E-2</v>
          </cell>
          <cell r="U142">
            <v>0.2</v>
          </cell>
          <cell r="V142">
            <v>0.43521989087880097</v>
          </cell>
          <cell r="W142">
            <v>0.61</v>
          </cell>
          <cell r="X142">
            <v>-0.17478010912119901</v>
          </cell>
          <cell r="Y142">
            <v>2.5529878904834599E-2</v>
          </cell>
          <cell r="Z142">
            <v>0.239342614732825</v>
          </cell>
          <cell r="AA142">
            <v>4.7763888888888897E-2</v>
          </cell>
          <cell r="AB142">
            <v>0.10974656694215799</v>
          </cell>
          <cell r="AC142">
            <v>1.0961253507790701E-2</v>
          </cell>
          <cell r="AD142">
            <v>0.459537820287023</v>
          </cell>
          <cell r="AE142">
            <v>0.90414177054494205</v>
          </cell>
          <cell r="AG142">
            <v>0.50635661224489903</v>
          </cell>
        </row>
        <row r="143">
          <cell r="B143" t="str">
            <v>SLT0011542</v>
          </cell>
          <cell r="C143" t="str">
            <v>按压帽D</v>
          </cell>
          <cell r="D143" t="str">
            <v>ABS+PC</v>
          </cell>
          <cell r="E143">
            <v>0</v>
          </cell>
          <cell r="F143">
            <v>2.2000000000000001E-3</v>
          </cell>
          <cell r="G143">
            <v>18.584099999999999</v>
          </cell>
          <cell r="H143">
            <v>0.98</v>
          </cell>
          <cell r="I143">
            <v>4.1719408163265297E-2</v>
          </cell>
          <cell r="J143" t="str">
            <v>HTF120/TJ</v>
          </cell>
          <cell r="K143">
            <v>72</v>
          </cell>
          <cell r="L143">
            <v>50</v>
          </cell>
          <cell r="M143">
            <v>3</v>
          </cell>
          <cell r="N143">
            <v>27.15</v>
          </cell>
          <cell r="O143">
            <v>0.76</v>
          </cell>
          <cell r="P143">
            <v>22.5</v>
          </cell>
          <cell r="Q143">
            <v>0.104166666666667</v>
          </cell>
          <cell r="R143">
            <v>0</v>
          </cell>
          <cell r="S143">
            <v>4.77055555555556E-3</v>
          </cell>
          <cell r="T143">
            <v>1.1111111111111099E-2</v>
          </cell>
          <cell r="U143">
            <v>0.2</v>
          </cell>
          <cell r="V143">
            <v>0.43521989087880097</v>
          </cell>
          <cell r="W143">
            <v>0.61</v>
          </cell>
          <cell r="X143">
            <v>-0.17478010912119901</v>
          </cell>
          <cell r="Y143">
            <v>2.5529878904834599E-2</v>
          </cell>
          <cell r="Z143">
            <v>0.239342614732825</v>
          </cell>
          <cell r="AA143">
            <v>4.7763888888888897E-2</v>
          </cell>
          <cell r="AB143">
            <v>0.10974656694215799</v>
          </cell>
          <cell r="AC143">
            <v>1.0961253507790701E-2</v>
          </cell>
          <cell r="AD143">
            <v>0.459537820287023</v>
          </cell>
          <cell r="AE143">
            <v>0.90414177054494205</v>
          </cell>
          <cell r="AG143">
            <v>0.50635661224489903</v>
          </cell>
        </row>
        <row r="144">
          <cell r="B144" t="str">
            <v>SHT0016360</v>
          </cell>
          <cell r="C144" t="str">
            <v>按压帽K / 黑色丝印白色</v>
          </cell>
          <cell r="D144" t="str">
            <v>ABS+PC</v>
          </cell>
          <cell r="E144">
            <v>0</v>
          </cell>
          <cell r="F144">
            <v>2.2000000000000001E-3</v>
          </cell>
          <cell r="G144">
            <v>18.584099999999999</v>
          </cell>
          <cell r="H144">
            <v>0.98</v>
          </cell>
          <cell r="I144">
            <v>4.1719408163265297E-2</v>
          </cell>
          <cell r="J144" t="str">
            <v>HTF120/TJ</v>
          </cell>
          <cell r="K144">
            <v>72</v>
          </cell>
          <cell r="L144">
            <v>50</v>
          </cell>
          <cell r="M144">
            <v>3</v>
          </cell>
          <cell r="N144">
            <v>27.15</v>
          </cell>
          <cell r="O144">
            <v>0.76</v>
          </cell>
          <cell r="P144">
            <v>22.5</v>
          </cell>
          <cell r="Q144">
            <v>0.104166666666667</v>
          </cell>
          <cell r="R144">
            <v>0</v>
          </cell>
          <cell r="S144">
            <v>4.77055555555556E-3</v>
          </cell>
          <cell r="T144">
            <v>1.1111111111111099E-2</v>
          </cell>
          <cell r="U144">
            <v>0.2</v>
          </cell>
          <cell r="V144">
            <v>0.43521989087880097</v>
          </cell>
          <cell r="W144">
            <v>0.6</v>
          </cell>
          <cell r="X144">
            <v>-0.164780109121199</v>
          </cell>
          <cell r="Y144">
            <v>2.5529878904834599E-2</v>
          </cell>
          <cell r="Z144">
            <v>0.239342614732825</v>
          </cell>
          <cell r="AA144">
            <v>4.7763888888888897E-2</v>
          </cell>
          <cell r="AB144">
            <v>0.10974656694215799</v>
          </cell>
          <cell r="AC144">
            <v>1.0961253507790701E-2</v>
          </cell>
          <cell r="AD144">
            <v>0.459537820287023</v>
          </cell>
          <cell r="AE144">
            <v>0.90414177054494205</v>
          </cell>
          <cell r="AF144">
            <v>64225</v>
          </cell>
          <cell r="AG144">
            <v>0.50635661224489903</v>
          </cell>
        </row>
        <row r="145">
          <cell r="B145" t="str">
            <v>SHT0016361</v>
          </cell>
          <cell r="C145" t="str">
            <v>按压帽L / 黑色丝印白色</v>
          </cell>
          <cell r="D145" t="str">
            <v>ABS+PC</v>
          </cell>
          <cell r="E145">
            <v>0</v>
          </cell>
          <cell r="F145">
            <v>2.2000000000000001E-3</v>
          </cell>
          <cell r="G145">
            <v>18.584099999999999</v>
          </cell>
          <cell r="H145">
            <v>0.98</v>
          </cell>
          <cell r="I145">
            <v>4.1719408163265297E-2</v>
          </cell>
          <cell r="J145" t="str">
            <v>HTF120/TJ</v>
          </cell>
          <cell r="K145">
            <v>72</v>
          </cell>
          <cell r="L145">
            <v>50</v>
          </cell>
          <cell r="M145">
            <v>3</v>
          </cell>
          <cell r="N145">
            <v>27.15</v>
          </cell>
          <cell r="O145">
            <v>0.76</v>
          </cell>
          <cell r="P145">
            <v>22.5</v>
          </cell>
          <cell r="Q145">
            <v>0.104166666666667</v>
          </cell>
          <cell r="R145">
            <v>0</v>
          </cell>
          <cell r="S145">
            <v>4.77055555555556E-3</v>
          </cell>
          <cell r="T145">
            <v>1.1111111111111099E-2</v>
          </cell>
          <cell r="U145">
            <v>0.2</v>
          </cell>
          <cell r="V145">
            <v>0.43521989087880097</v>
          </cell>
          <cell r="W145">
            <v>0.6</v>
          </cell>
          <cell r="X145">
            <v>-0.164780109121199</v>
          </cell>
          <cell r="Y145">
            <v>2.5529878904834599E-2</v>
          </cell>
          <cell r="Z145">
            <v>0.239342614732825</v>
          </cell>
          <cell r="AA145">
            <v>4.7763888888888897E-2</v>
          </cell>
          <cell r="AB145">
            <v>0.10974656694215799</v>
          </cell>
          <cell r="AC145">
            <v>1.0961253507790701E-2</v>
          </cell>
          <cell r="AD145">
            <v>0.459537820287023</v>
          </cell>
          <cell r="AE145">
            <v>0.90414177054494205</v>
          </cell>
          <cell r="AF145">
            <v>64580</v>
          </cell>
          <cell r="AG145">
            <v>0.50635661224489903</v>
          </cell>
        </row>
        <row r="146">
          <cell r="B146" t="str">
            <v>SHT0016263</v>
          </cell>
          <cell r="C146" t="str">
            <v>3.1c调高手柄 /</v>
          </cell>
          <cell r="D146" t="str">
            <v>PA6+GF30</v>
          </cell>
          <cell r="E146">
            <v>4.4241000000000003E-2</v>
          </cell>
          <cell r="F146">
            <v>4.5568230000000001E-2</v>
          </cell>
          <cell r="G146">
            <v>15.66372</v>
          </cell>
          <cell r="H146">
            <v>0.99</v>
          </cell>
          <cell r="I146">
            <v>0.72097777334909097</v>
          </cell>
          <cell r="J146" t="str">
            <v>MA1600</v>
          </cell>
          <cell r="K146">
            <v>65</v>
          </cell>
          <cell r="L146">
            <v>55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0.17307692307692299</v>
          </cell>
          <cell r="R146">
            <v>0</v>
          </cell>
          <cell r="S146">
            <v>0.01</v>
          </cell>
          <cell r="U146">
            <v>0.3</v>
          </cell>
          <cell r="V146">
            <v>1.4713783426128499</v>
          </cell>
          <cell r="W146">
            <v>2.15</v>
          </cell>
          <cell r="X146">
            <v>-0.67862165738714997</v>
          </cell>
          <cell r="Y146">
            <v>0</v>
          </cell>
          <cell r="Z146">
            <v>0.11762910875089801</v>
          </cell>
          <cell r="AA146">
            <v>0.14176923076923101</v>
          </cell>
          <cell r="AB146">
            <v>9.6351309967958002E-2</v>
          </cell>
          <cell r="AC146">
            <v>6.7963485056074403E-3</v>
          </cell>
          <cell r="AD146">
            <v>0.20389045516822299</v>
          </cell>
          <cell r="AE146">
            <v>0.50999837875227205</v>
          </cell>
          <cell r="AF146">
            <v>37518</v>
          </cell>
          <cell r="AG146">
            <v>1.8637358907928701</v>
          </cell>
        </row>
        <row r="147">
          <cell r="B147" t="str">
            <v>SLT0012024</v>
          </cell>
          <cell r="C147" t="str">
            <v>欧马可腰托开关面板 / PC+ABS(345K)</v>
          </cell>
          <cell r="D147" t="str">
            <v>PC+ASA</v>
          </cell>
          <cell r="F147">
            <v>3.9800000000000002E-2</v>
          </cell>
          <cell r="G147">
            <v>19.46</v>
          </cell>
          <cell r="I147">
            <v>0.77450799999999997</v>
          </cell>
          <cell r="J147" t="str">
            <v>MA2000/7700</v>
          </cell>
          <cell r="K147">
            <v>72</v>
          </cell>
          <cell r="L147">
            <v>50</v>
          </cell>
          <cell r="M147">
            <v>4</v>
          </cell>
          <cell r="N147">
            <v>39.75</v>
          </cell>
          <cell r="O147">
            <v>0.76</v>
          </cell>
          <cell r="P147">
            <v>22.5</v>
          </cell>
          <cell r="Q147">
            <v>7.8125E-2</v>
          </cell>
          <cell r="S147">
            <v>0.02</v>
          </cell>
          <cell r="T147">
            <v>0.02</v>
          </cell>
          <cell r="V147">
            <v>1.0446398175</v>
          </cell>
          <cell r="W147">
            <v>1.35</v>
          </cell>
          <cell r="X147">
            <v>-0.30536018250000002</v>
          </cell>
          <cell r="Y147">
            <v>1.9145354853372699E-2</v>
          </cell>
          <cell r="Z147">
            <v>7.4786542395987102E-2</v>
          </cell>
          <cell r="AA147">
            <v>5.2447916666666698E-2</v>
          </cell>
          <cell r="AB147">
            <v>5.02066987951727E-2</v>
          </cell>
          <cell r="AC147">
            <v>1.9145354853372699E-2</v>
          </cell>
          <cell r="AD147">
            <v>0</v>
          </cell>
          <cell r="AE147">
            <v>0.25858847516120098</v>
          </cell>
          <cell r="AF147">
            <v>21517</v>
          </cell>
          <cell r="AG147">
            <v>1.3976213749999999</v>
          </cell>
        </row>
        <row r="148">
          <cell r="B148" t="str">
            <v>BPC0010321</v>
          </cell>
          <cell r="C148" t="str">
            <v>导向杆新</v>
          </cell>
          <cell r="D148" t="str">
            <v>POM</v>
          </cell>
          <cell r="E148">
            <v>2.1000000000000001E-2</v>
          </cell>
          <cell r="F148">
            <v>2.247E-2</v>
          </cell>
          <cell r="G148">
            <v>17.3</v>
          </cell>
          <cell r="H148">
            <v>0.95</v>
          </cell>
          <cell r="I148">
            <v>0.40919052631579</v>
          </cell>
          <cell r="J148" t="str">
            <v>MA1600IIS/570</v>
          </cell>
          <cell r="K148">
            <v>48</v>
          </cell>
          <cell r="L148">
            <v>75</v>
          </cell>
          <cell r="M148">
            <v>2</v>
          </cell>
          <cell r="N148">
            <v>48.5</v>
          </cell>
          <cell r="O148">
            <v>0.76</v>
          </cell>
          <cell r="P148">
            <v>22.5</v>
          </cell>
          <cell r="Q148">
            <v>0.34687499999999999</v>
          </cell>
          <cell r="S148">
            <v>8.4415000000000004E-2</v>
          </cell>
          <cell r="T148">
            <v>0.2</v>
          </cell>
          <cell r="V148">
            <v>1.25232960921053</v>
          </cell>
          <cell r="W148">
            <v>1.74</v>
          </cell>
          <cell r="X148">
            <v>-0.487670390789473</v>
          </cell>
          <cell r="Y148">
            <v>0.159702364720164</v>
          </cell>
          <cell r="Z148">
            <v>0.27698378881153501</v>
          </cell>
          <cell r="AA148">
            <v>0.19197916666666701</v>
          </cell>
          <cell r="AB148">
            <v>0.153297634468366</v>
          </cell>
          <cell r="AC148">
            <v>6.7406375589263198E-2</v>
          </cell>
          <cell r="AD148">
            <v>0</v>
          </cell>
          <cell r="AE148">
            <v>0.67325652663139901</v>
          </cell>
          <cell r="AF148">
            <v>1600</v>
          </cell>
          <cell r="AG148">
            <v>1.7064820394736799</v>
          </cell>
        </row>
        <row r="149">
          <cell r="B149" t="str">
            <v>SHT0016984</v>
          </cell>
          <cell r="C149" t="str">
            <v>3.1c调高手柄灰白色 /</v>
          </cell>
          <cell r="D149" t="str">
            <v>PA6-RN130本色</v>
          </cell>
          <cell r="F149">
            <v>5.1499999999999997E-2</v>
          </cell>
          <cell r="G149">
            <v>17.399999999999999</v>
          </cell>
          <cell r="H149">
            <v>0.95</v>
          </cell>
          <cell r="I149">
            <v>0.94326315789473703</v>
          </cell>
          <cell r="J149" t="str">
            <v>MA1600IIS/570</v>
          </cell>
          <cell r="K149">
            <v>65.454545454545496</v>
          </cell>
          <cell r="L149">
            <v>55</v>
          </cell>
          <cell r="M149">
            <v>2</v>
          </cell>
          <cell r="N149">
            <v>34</v>
          </cell>
          <cell r="O149">
            <v>0.76</v>
          </cell>
          <cell r="P149">
            <v>22.5</v>
          </cell>
          <cell r="Q149">
            <v>0.171875</v>
          </cell>
          <cell r="R149">
            <v>0</v>
          </cell>
          <cell r="S149">
            <v>7.15583333333333E-3</v>
          </cell>
          <cell r="T149">
            <v>1.6666666666666701E-2</v>
          </cell>
          <cell r="U149">
            <v>0.3</v>
          </cell>
          <cell r="V149">
            <v>1.6640208552631599</v>
          </cell>
          <cell r="W149">
            <v>2.2599999999999998</v>
          </cell>
          <cell r="X149">
            <v>-0.59597914473684199</v>
          </cell>
          <cell r="Y149">
            <v>1.0015900109635901E-2</v>
          </cell>
          <cell r="Z149">
            <v>0.10328896988062</v>
          </cell>
          <cell r="AA149">
            <v>9.8694444444444404E-2</v>
          </cell>
          <cell r="AB149">
            <v>5.9310821815893797E-2</v>
          </cell>
          <cell r="AC149">
            <v>4.3003267120721696E-3</v>
          </cell>
          <cell r="AD149">
            <v>0.180286201973446</v>
          </cell>
          <cell r="AE149">
            <v>0.43314222600559699</v>
          </cell>
          <cell r="AF149">
            <v>1512</v>
          </cell>
          <cell r="AG149">
            <v>2.14457140350877</v>
          </cell>
        </row>
        <row r="150">
          <cell r="B150" t="str">
            <v>SHT0015247</v>
          </cell>
          <cell r="C150" t="str">
            <v>G3阻尼调节手柄</v>
          </cell>
          <cell r="D150" t="str">
            <v>PA6-GF30（深冷灰色）</v>
          </cell>
          <cell r="F150">
            <v>1.6480000000000002E-2</v>
          </cell>
          <cell r="G150">
            <v>16</v>
          </cell>
          <cell r="H150">
            <v>0.85</v>
          </cell>
          <cell r="I150">
            <v>0.31021176470588202</v>
          </cell>
          <cell r="J150" t="str">
            <v>MA1600IIS/570</v>
          </cell>
          <cell r="K150">
            <v>65.454545454545496</v>
          </cell>
          <cell r="L150">
            <v>55</v>
          </cell>
          <cell r="M150">
            <v>2</v>
          </cell>
          <cell r="N150">
            <v>34</v>
          </cell>
          <cell r="O150">
            <v>0.76</v>
          </cell>
          <cell r="P150">
            <v>22.5</v>
          </cell>
          <cell r="Q150">
            <v>0.171875</v>
          </cell>
          <cell r="R150">
            <v>0</v>
          </cell>
          <cell r="S150">
            <v>0.03</v>
          </cell>
          <cell r="T150">
            <v>6.6666666666666697E-3</v>
          </cell>
          <cell r="U150">
            <v>0.3</v>
          </cell>
          <cell r="V150">
            <v>0.95133380882352903</v>
          </cell>
          <cell r="W150">
            <v>1.43</v>
          </cell>
          <cell r="X150">
            <v>-0.47866619117647002</v>
          </cell>
          <cell r="Y150">
            <v>7.0077049767746898E-3</v>
          </cell>
          <cell r="Z150">
            <v>0.180667393932472</v>
          </cell>
          <cell r="AA150">
            <v>9.8694444444444404E-2</v>
          </cell>
          <cell r="AB150">
            <v>0.10374323242700199</v>
          </cell>
          <cell r="AC150">
            <v>3.1534672395486102E-2</v>
          </cell>
          <cell r="AD150">
            <v>0.31534672395486102</v>
          </cell>
          <cell r="AE150">
            <v>0.67391912089247896</v>
          </cell>
          <cell r="AF150">
            <v>600</v>
          </cell>
          <cell r="AG150">
            <v>1.20783848039216</v>
          </cell>
        </row>
        <row r="151">
          <cell r="B151" t="str">
            <v>SHT0016036</v>
          </cell>
          <cell r="C151" t="str">
            <v>G3主驾驶座椅高度调节手柄</v>
          </cell>
          <cell r="D151" t="str">
            <v>PA6-GF30（深冷灰色）</v>
          </cell>
          <cell r="F151">
            <v>8.9249999999999996E-2</v>
          </cell>
          <cell r="G151">
            <v>16</v>
          </cell>
          <cell r="H151">
            <v>0.95</v>
          </cell>
          <cell r="I151">
            <v>1.50315789473684</v>
          </cell>
          <cell r="J151" t="str">
            <v>MA1600IIS/570</v>
          </cell>
          <cell r="K151">
            <v>65.454545454545496</v>
          </cell>
          <cell r="L151">
            <v>55</v>
          </cell>
          <cell r="M151">
            <v>2</v>
          </cell>
          <cell r="N151">
            <v>34</v>
          </cell>
          <cell r="O151">
            <v>0.76</v>
          </cell>
          <cell r="P151">
            <v>22.5</v>
          </cell>
          <cell r="Q151">
            <v>0.171875</v>
          </cell>
          <cell r="R151">
            <v>0</v>
          </cell>
          <cell r="S151">
            <v>0.03</v>
          </cell>
          <cell r="T151">
            <v>6.6666666666666697E-3</v>
          </cell>
          <cell r="U151">
            <v>0.3</v>
          </cell>
          <cell r="V151">
            <v>2.2755040131578901</v>
          </cell>
          <cell r="W151">
            <v>3.13</v>
          </cell>
          <cell r="X151">
            <v>-0.85449598684210504</v>
          </cell>
          <cell r="Y151">
            <v>2.9297538602952502E-3</v>
          </cell>
          <cell r="Z151">
            <v>7.5532716710736802E-2</v>
          </cell>
          <cell r="AA151">
            <v>9.8694444444444404E-2</v>
          </cell>
          <cell r="AB151">
            <v>4.33725644401209E-2</v>
          </cell>
          <cell r="AC151">
            <v>1.3183892371328601E-2</v>
          </cell>
          <cell r="AD151">
            <v>0.13183892371328601</v>
          </cell>
          <cell r="AE151">
            <v>0.33941760328921899</v>
          </cell>
          <cell r="AF151">
            <v>178</v>
          </cell>
          <cell r="AG151">
            <v>2.9972576754386</v>
          </cell>
        </row>
        <row r="152">
          <cell r="B152" t="str">
            <v>SHT0016037</v>
          </cell>
          <cell r="C152" t="str">
            <v>G3副驾驶座椅高度调节手柄</v>
          </cell>
          <cell r="D152" t="str">
            <v>PA6-GF30（深冷灰色）</v>
          </cell>
          <cell r="F152">
            <v>8.9249999999999996E-2</v>
          </cell>
          <cell r="G152">
            <v>16</v>
          </cell>
          <cell r="H152">
            <v>0.95</v>
          </cell>
          <cell r="I152">
            <v>1.50315789473684</v>
          </cell>
          <cell r="J152" t="str">
            <v>MA1600IIS/570</v>
          </cell>
          <cell r="K152">
            <v>65</v>
          </cell>
          <cell r="L152">
            <v>55.384615384615401</v>
          </cell>
          <cell r="M152">
            <v>2</v>
          </cell>
          <cell r="N152">
            <v>34</v>
          </cell>
          <cell r="O152">
            <v>0.76</v>
          </cell>
          <cell r="P152">
            <v>22.5</v>
          </cell>
          <cell r="Q152">
            <v>0.17307692307692299</v>
          </cell>
          <cell r="R152">
            <v>0</v>
          </cell>
          <cell r="S152">
            <v>0.03</v>
          </cell>
          <cell r="T152">
            <v>6.6666666666666697E-3</v>
          </cell>
          <cell r="U152">
            <v>0.3</v>
          </cell>
          <cell r="V152">
            <v>2.2776042375168699</v>
          </cell>
          <cell r="W152">
            <v>3.13</v>
          </cell>
          <cell r="X152">
            <v>-0.85239576248313098</v>
          </cell>
          <cell r="Y152">
            <v>2.9270522757434501E-3</v>
          </cell>
          <cell r="Z152">
            <v>7.5990780235647204E-2</v>
          </cell>
          <cell r="AA152">
            <v>9.9384615384615405E-2</v>
          </cell>
          <cell r="AB152">
            <v>4.3635594695313799E-2</v>
          </cell>
          <cell r="AC152">
            <v>1.31717352408455E-2</v>
          </cell>
          <cell r="AD152">
            <v>0.131717352408455</v>
          </cell>
          <cell r="AE152">
            <v>0.34002673951132001</v>
          </cell>
          <cell r="AF152">
            <v>335</v>
          </cell>
          <cell r="AG152">
            <v>3.0000958164642402</v>
          </cell>
        </row>
        <row r="153">
          <cell r="B153" t="str">
            <v>SHT0016041</v>
          </cell>
          <cell r="C153" t="str">
            <v>G3腰托开关按钮堵盖</v>
          </cell>
          <cell r="D153" t="str">
            <v>PC+ABS（深冷灰色）</v>
          </cell>
          <cell r="F153">
            <v>3.8600000000000001E-3</v>
          </cell>
          <cell r="G153">
            <v>19</v>
          </cell>
          <cell r="H153">
            <v>0.95</v>
          </cell>
          <cell r="I153">
            <v>7.7200000000000005E-2</v>
          </cell>
          <cell r="J153" t="str">
            <v>MA1600IIS/570</v>
          </cell>
          <cell r="K153">
            <v>65</v>
          </cell>
          <cell r="L153">
            <v>55.384615384615401</v>
          </cell>
          <cell r="M153">
            <v>2</v>
          </cell>
          <cell r="N153">
            <v>34</v>
          </cell>
          <cell r="O153">
            <v>0.76</v>
          </cell>
          <cell r="P153">
            <v>22.5</v>
          </cell>
          <cell r="Q153">
            <v>0.17307692307692299</v>
          </cell>
          <cell r="R153">
            <v>0</v>
          </cell>
          <cell r="S153">
            <v>0.01</v>
          </cell>
          <cell r="T153">
            <v>6.6666666666666697E-3</v>
          </cell>
          <cell r="U153">
            <v>0.3</v>
          </cell>
          <cell r="V153">
            <v>0.69479097435897397</v>
          </cell>
          <cell r="W153">
            <v>0.95</v>
          </cell>
          <cell r="X153">
            <v>-0.25520902564102599</v>
          </cell>
          <cell r="Y153">
            <v>9.5952119597083798E-3</v>
          </cell>
          <cell r="Z153">
            <v>0.24910646433858299</v>
          </cell>
          <cell r="AA153">
            <v>9.9384615384615405E-2</v>
          </cell>
          <cell r="AB153">
            <v>0.143042467522422</v>
          </cell>
          <cell r="AC153">
            <v>1.43928179395626E-2</v>
          </cell>
          <cell r="AD153">
            <v>0.43178453818687701</v>
          </cell>
          <cell r="AE153">
            <v>0.88888744550657695</v>
          </cell>
          <cell r="AF153">
            <v>610</v>
          </cell>
          <cell r="AG153">
            <v>0.84115897435897402</v>
          </cell>
        </row>
        <row r="154">
          <cell r="B154" t="str">
            <v>BPC0010169</v>
          </cell>
          <cell r="C154" t="str">
            <v>阀体外壳（四孔）</v>
          </cell>
          <cell r="D154" t="str">
            <v>POM-M90-44</v>
          </cell>
          <cell r="F154">
            <v>2.1579999999999998E-2</v>
          </cell>
          <cell r="G154">
            <v>17.3</v>
          </cell>
          <cell r="H154">
            <v>0.96</v>
          </cell>
          <cell r="I154">
            <v>0.38888958333333301</v>
          </cell>
          <cell r="J154" t="str">
            <v>MA2000/7700</v>
          </cell>
          <cell r="K154">
            <v>72</v>
          </cell>
          <cell r="L154">
            <v>50</v>
          </cell>
          <cell r="M154">
            <v>2</v>
          </cell>
          <cell r="N154">
            <v>39.75</v>
          </cell>
          <cell r="O154">
            <v>0.76</v>
          </cell>
          <cell r="P154">
            <v>22.5</v>
          </cell>
          <cell r="Q154">
            <v>0.15625</v>
          </cell>
          <cell r="R154">
            <v>0</v>
          </cell>
          <cell r="S154">
            <v>1.43116666666667E-2</v>
          </cell>
          <cell r="T154">
            <v>3.3333333333333298E-2</v>
          </cell>
          <cell r="U154">
            <v>0</v>
          </cell>
          <cell r="V154">
            <v>0.75487264583333302</v>
          </cell>
          <cell r="W154">
            <v>1.04</v>
          </cell>
          <cell r="X154">
            <v>-0.28512735416666701</v>
          </cell>
          <cell r="Y154">
            <v>4.4157558917153901E-2</v>
          </cell>
          <cell r="Z154">
            <v>0.206988557424159</v>
          </cell>
          <cell r="AA154">
            <v>0.10489583333333299</v>
          </cell>
          <cell r="AB154">
            <v>0.138958318217419</v>
          </cell>
          <cell r="AC154">
            <v>1.8959047921080101E-2</v>
          </cell>
          <cell r="AD154">
            <v>0</v>
          </cell>
          <cell r="AE154">
            <v>0.48482755935072602</v>
          </cell>
          <cell r="AF154">
            <v>1960</v>
          </cell>
          <cell r="AG154">
            <v>1.022698125</v>
          </cell>
        </row>
        <row r="155">
          <cell r="B155" t="str">
            <v>SHT0016042</v>
          </cell>
          <cell r="C155" t="str">
            <v>腰托调节开关面板</v>
          </cell>
          <cell r="D155" t="str">
            <v>PC+ABS（深冷灰色）</v>
          </cell>
          <cell r="F155">
            <v>1.536E-2</v>
          </cell>
          <cell r="G155">
            <v>19</v>
          </cell>
          <cell r="H155">
            <v>0.96</v>
          </cell>
          <cell r="I155">
            <v>0.30399999999999999</v>
          </cell>
          <cell r="J155" t="str">
            <v>MA1600IIS/570</v>
          </cell>
          <cell r="K155">
            <v>72</v>
          </cell>
          <cell r="L155">
            <v>50</v>
          </cell>
          <cell r="M155">
            <v>2</v>
          </cell>
          <cell r="N155">
            <v>34</v>
          </cell>
          <cell r="O155">
            <v>0.76</v>
          </cell>
          <cell r="P155">
            <v>22.5</v>
          </cell>
          <cell r="Q155">
            <v>0.15625</v>
          </cell>
          <cell r="R155">
            <v>0</v>
          </cell>
          <cell r="S155">
            <v>2.8623333333333299E-2</v>
          </cell>
          <cell r="T155">
            <v>6.6666666666666693E-2</v>
          </cell>
          <cell r="U155">
            <v>0</v>
          </cell>
          <cell r="V155">
            <v>0.67713583333333305</v>
          </cell>
          <cell r="W155">
            <v>0.95</v>
          </cell>
          <cell r="X155">
            <v>-0.27286416666666702</v>
          </cell>
          <cell r="Y155">
            <v>9.8453904497251304E-2</v>
          </cell>
          <cell r="Z155">
            <v>0.23075133866543299</v>
          </cell>
          <cell r="AA155">
            <v>8.9722222222222203E-2</v>
          </cell>
          <cell r="AB155">
            <v>0.132502546469217</v>
          </cell>
          <cell r="AC155">
            <v>4.22711838958948E-2</v>
          </cell>
          <cell r="AD155">
            <v>0</v>
          </cell>
          <cell r="AE155">
            <v>0.55105019549253398</v>
          </cell>
          <cell r="AF155">
            <v>300</v>
          </cell>
          <cell r="AG155">
            <v>0.920248333333333</v>
          </cell>
        </row>
        <row r="156">
          <cell r="B156" t="str">
            <v>SHT0016038</v>
          </cell>
          <cell r="C156" t="str">
            <v>腰托调节开关前按钮</v>
          </cell>
          <cell r="D156" t="str">
            <v>PC+ABS（深冷灰色）</v>
          </cell>
          <cell r="F156">
            <v>3.0599999999999998E-3</v>
          </cell>
          <cell r="G156">
            <v>19</v>
          </cell>
          <cell r="H156">
            <v>0.98</v>
          </cell>
          <cell r="I156">
            <v>5.9326530612244903E-2</v>
          </cell>
          <cell r="J156" t="str">
            <v>MA1600IIS/570</v>
          </cell>
          <cell r="K156">
            <v>80</v>
          </cell>
          <cell r="L156">
            <v>45</v>
          </cell>
          <cell r="M156">
            <v>2</v>
          </cell>
          <cell r="N156">
            <v>34</v>
          </cell>
          <cell r="O156">
            <v>0.76</v>
          </cell>
          <cell r="P156">
            <v>22.5</v>
          </cell>
          <cell r="Q156">
            <v>0.140625</v>
          </cell>
          <cell r="R156">
            <v>0</v>
          </cell>
          <cell r="S156">
            <v>0.01</v>
          </cell>
          <cell r="T156">
            <v>0.01</v>
          </cell>
          <cell r="U156">
            <v>0.3</v>
          </cell>
          <cell r="V156">
            <v>0.62157869897959195</v>
          </cell>
          <cell r="W156">
            <v>0.83</v>
          </cell>
          <cell r="X156">
            <v>-0.20842130102040801</v>
          </cell>
          <cell r="Y156">
            <v>1.60880673942276E-2</v>
          </cell>
          <cell r="Z156">
            <v>0.22623844773132601</v>
          </cell>
          <cell r="AA156">
            <v>8.0750000000000002E-2</v>
          </cell>
          <cell r="AB156">
            <v>0.12991114420838801</v>
          </cell>
          <cell r="AC156">
            <v>1.60880673942276E-2</v>
          </cell>
          <cell r="AD156">
            <v>0.48264202182682903</v>
          </cell>
          <cell r="AE156">
            <v>0.90455507772444999</v>
          </cell>
          <cell r="AF156">
            <v>410</v>
          </cell>
          <cell r="AG156">
            <v>0.74105229591836697</v>
          </cell>
        </row>
        <row r="157">
          <cell r="B157" t="str">
            <v>SHT0016039</v>
          </cell>
          <cell r="C157" t="str">
            <v>腰托调节开关中间按钮</v>
          </cell>
          <cell r="D157" t="str">
            <v>PC+ABS（深冷灰色）</v>
          </cell>
          <cell r="F157">
            <v>3.0599999999999998E-3</v>
          </cell>
          <cell r="G157">
            <v>19</v>
          </cell>
          <cell r="H157">
            <v>0.98</v>
          </cell>
          <cell r="I157">
            <v>5.9326530612244903E-2</v>
          </cell>
          <cell r="J157" t="str">
            <v>MA1600IIS/570</v>
          </cell>
          <cell r="K157">
            <v>80</v>
          </cell>
          <cell r="L157">
            <v>45</v>
          </cell>
          <cell r="M157">
            <v>2</v>
          </cell>
          <cell r="N157">
            <v>34</v>
          </cell>
          <cell r="O157">
            <v>0.76</v>
          </cell>
          <cell r="P157">
            <v>22.5</v>
          </cell>
          <cell r="Q157">
            <v>0.140625</v>
          </cell>
          <cell r="R157">
            <v>0</v>
          </cell>
          <cell r="S157">
            <v>0.01</v>
          </cell>
          <cell r="T157">
            <v>0.01</v>
          </cell>
          <cell r="U157">
            <v>0.3</v>
          </cell>
          <cell r="V157">
            <v>0.62157869897959195</v>
          </cell>
          <cell r="W157">
            <v>0.83</v>
          </cell>
          <cell r="X157">
            <v>-0.20842130102040801</v>
          </cell>
          <cell r="Y157">
            <v>1.60880673942276E-2</v>
          </cell>
          <cell r="Z157">
            <v>0.22623844773132601</v>
          </cell>
          <cell r="AA157">
            <v>8.0750000000000002E-2</v>
          </cell>
          <cell r="AB157">
            <v>0.12991114420838801</v>
          </cell>
          <cell r="AC157">
            <v>1.60880673942276E-2</v>
          </cell>
          <cell r="AD157">
            <v>0.48264202182682903</v>
          </cell>
          <cell r="AE157">
            <v>0.90455507772444999</v>
          </cell>
          <cell r="AG157">
            <v>0.74105229591836697</v>
          </cell>
        </row>
        <row r="158">
          <cell r="B158" t="str">
            <v>SHT0016040</v>
          </cell>
          <cell r="C158" t="str">
            <v>腰托调节开关后按钮</v>
          </cell>
          <cell r="D158" t="str">
            <v>PC+ABS（深冷灰色）</v>
          </cell>
          <cell r="F158">
            <v>3.0599999999999998E-3</v>
          </cell>
          <cell r="G158">
            <v>19</v>
          </cell>
          <cell r="H158">
            <v>0.97</v>
          </cell>
          <cell r="I158">
            <v>5.99381443298969E-2</v>
          </cell>
          <cell r="J158" t="str">
            <v>MA1600IIS/571</v>
          </cell>
          <cell r="K158">
            <v>80</v>
          </cell>
          <cell r="L158">
            <v>45</v>
          </cell>
          <cell r="M158">
            <v>2</v>
          </cell>
          <cell r="N158">
            <v>34</v>
          </cell>
          <cell r="O158">
            <v>0.76</v>
          </cell>
          <cell r="P158">
            <v>22.5</v>
          </cell>
          <cell r="Q158">
            <v>0.140625</v>
          </cell>
          <cell r="R158">
            <v>0</v>
          </cell>
          <cell r="S158">
            <v>0.01</v>
          </cell>
          <cell r="T158">
            <v>6.6666666666666697E-3</v>
          </cell>
          <cell r="U158">
            <v>0.3</v>
          </cell>
          <cell r="V158">
            <v>0.61892425687285202</v>
          </cell>
          <cell r="W158">
            <v>0.83</v>
          </cell>
          <cell r="X158">
            <v>-0.211075743127148</v>
          </cell>
          <cell r="Y158">
            <v>1.0771377260846701E-2</v>
          </cell>
          <cell r="Z158">
            <v>0.22720873909598499</v>
          </cell>
          <cell r="AA158">
            <v>8.0750000000000002E-2</v>
          </cell>
          <cell r="AB158">
            <v>0.13046830707200499</v>
          </cell>
          <cell r="AC158">
            <v>1.615706589127E-2</v>
          </cell>
          <cell r="AD158">
            <v>0.48471197673810001</v>
          </cell>
          <cell r="AE158">
            <v>0.90315754526614</v>
          </cell>
          <cell r="AF158">
            <v>370</v>
          </cell>
          <cell r="AG158">
            <v>0.73863638316151203</v>
          </cell>
        </row>
        <row r="159">
          <cell r="B159" t="str">
            <v>BPC0010320</v>
          </cell>
          <cell r="C159" t="str">
            <v>行程补偿气缸缸体堵孔</v>
          </cell>
          <cell r="D159" t="str">
            <v>POM-M90-44</v>
          </cell>
          <cell r="F159">
            <v>1.6629999999999999E-2</v>
          </cell>
          <cell r="G159">
            <v>17.3</v>
          </cell>
          <cell r="H159">
            <v>0.96</v>
          </cell>
          <cell r="I159">
            <v>0.29968645833333302</v>
          </cell>
          <cell r="J159" t="str">
            <v>MA2000/7700</v>
          </cell>
          <cell r="K159">
            <v>60</v>
          </cell>
          <cell r="L159">
            <v>60</v>
          </cell>
          <cell r="M159">
            <v>1</v>
          </cell>
          <cell r="N159">
            <v>39.75</v>
          </cell>
          <cell r="O159">
            <v>0.76</v>
          </cell>
          <cell r="P159">
            <v>22.5</v>
          </cell>
          <cell r="Q159">
            <v>0.375</v>
          </cell>
          <cell r="T159">
            <v>0.01</v>
          </cell>
          <cell r="V159">
            <v>1.0383444687500001</v>
          </cell>
          <cell r="W159">
            <v>1.35</v>
          </cell>
          <cell r="X159">
            <v>-0.31165553125000001</v>
          </cell>
          <cell r="Y159">
            <v>9.6307153367305894E-3</v>
          </cell>
          <cell r="Z159">
            <v>0.36115182512739702</v>
          </cell>
          <cell r="AA159">
            <v>0.25174999999999997</v>
          </cell>
          <cell r="AB159">
            <v>0.24245325860219299</v>
          </cell>
          <cell r="AC159">
            <v>0</v>
          </cell>
          <cell r="AD159">
            <v>0</v>
          </cell>
          <cell r="AE159">
            <v>0.71138050295186905</v>
          </cell>
          <cell r="AF159">
            <v>720</v>
          </cell>
          <cell r="AG159">
            <v>1.3996546875</v>
          </cell>
        </row>
        <row r="160">
          <cell r="B160" t="str">
            <v>SHT0015245</v>
          </cell>
          <cell r="C160" t="str">
            <v>旋转调节底座</v>
          </cell>
          <cell r="D160" t="str">
            <v>POM</v>
          </cell>
          <cell r="F160">
            <v>2.52E-2</v>
          </cell>
          <cell r="G160">
            <v>17.3</v>
          </cell>
          <cell r="H160">
            <v>0.96</v>
          </cell>
          <cell r="I160">
            <v>0.454125</v>
          </cell>
          <cell r="J160" t="str">
            <v>MA1600IIS/570</v>
          </cell>
          <cell r="K160">
            <v>55</v>
          </cell>
          <cell r="L160">
            <v>65.454545454545496</v>
          </cell>
          <cell r="M160">
            <v>2</v>
          </cell>
          <cell r="N160">
            <v>34</v>
          </cell>
          <cell r="O160">
            <v>0.76</v>
          </cell>
          <cell r="P160">
            <v>22.5</v>
          </cell>
          <cell r="Q160">
            <v>0.204545454545455</v>
          </cell>
          <cell r="S160">
            <v>0.27</v>
          </cell>
          <cell r="T160">
            <v>0.01</v>
          </cell>
          <cell r="V160">
            <v>1.14149875</v>
          </cell>
          <cell r="W160">
            <v>1.48</v>
          </cell>
          <cell r="X160">
            <v>-0.33850124999999998</v>
          </cell>
          <cell r="Y160">
            <v>8.7604125716300597E-3</v>
          </cell>
          <cell r="Z160">
            <v>0.179190257146979</v>
          </cell>
          <cell r="AA160">
            <v>0.11745454545454501</v>
          </cell>
          <cell r="AB160">
            <v>0.102895027659509</v>
          </cell>
          <cell r="AC160">
            <v>0.23653113943401199</v>
          </cell>
          <cell r="AD160">
            <v>0</v>
          </cell>
          <cell r="AE160">
            <v>0.60216776409085004</v>
          </cell>
          <cell r="AF160">
            <v>314</v>
          </cell>
          <cell r="AG160">
            <v>1.4441875</v>
          </cell>
        </row>
        <row r="161">
          <cell r="B161" t="str">
            <v>SHT0015246</v>
          </cell>
          <cell r="C161" t="str">
            <v>旋转调节旋转块</v>
          </cell>
          <cell r="D161" t="str">
            <v>PA6-RN130本色</v>
          </cell>
          <cell r="F161">
            <v>0.02</v>
          </cell>
          <cell r="G161">
            <v>17.399999999999999</v>
          </cell>
          <cell r="H161">
            <v>0.96</v>
          </cell>
          <cell r="I161">
            <v>0.36249999999999999</v>
          </cell>
          <cell r="J161" t="str">
            <v>MA1600IIS/570</v>
          </cell>
          <cell r="K161">
            <v>65</v>
          </cell>
          <cell r="L161">
            <v>55</v>
          </cell>
          <cell r="M161">
            <v>2</v>
          </cell>
          <cell r="N161">
            <v>34</v>
          </cell>
          <cell r="O161">
            <v>0.76</v>
          </cell>
          <cell r="P161">
            <v>22.5</v>
          </cell>
          <cell r="Q161">
            <v>0.17307692307692299</v>
          </cell>
          <cell r="S161">
            <v>6.535E-4</v>
          </cell>
          <cell r="T161">
            <v>0.01</v>
          </cell>
          <cell r="V161">
            <v>0.71546080769230802</v>
          </cell>
          <cell r="W161">
            <v>0.94</v>
          </cell>
          <cell r="X161">
            <v>-0.22453919230769201</v>
          </cell>
          <cell r="Y161">
            <v>1.3977005997372E-2</v>
          </cell>
          <cell r="Z161">
            <v>0.241909719185285</v>
          </cell>
          <cell r="AA161">
            <v>9.9384615384615405E-2</v>
          </cell>
          <cell r="AB161">
            <v>0.13890993652772801</v>
          </cell>
          <cell r="AC161">
            <v>9.1339734192826005E-4</v>
          </cell>
          <cell r="AD161">
            <v>0</v>
          </cell>
          <cell r="AE161">
            <v>0.49333353259526502</v>
          </cell>
          <cell r="AF161">
            <v>370</v>
          </cell>
          <cell r="AG161">
            <v>0.96309580769230796</v>
          </cell>
        </row>
        <row r="162">
          <cell r="B162" t="str">
            <v>SHT0016095</v>
          </cell>
          <cell r="C162" t="str">
            <v>转盘调节手柄</v>
          </cell>
          <cell r="D162" t="str">
            <v>PA6-GF30（深冷灰色）</v>
          </cell>
          <cell r="F162">
            <v>1.7000000000000001E-2</v>
          </cell>
          <cell r="G162">
            <v>19</v>
          </cell>
          <cell r="H162">
            <v>0.96</v>
          </cell>
          <cell r="I162">
            <v>0.33645833333333303</v>
          </cell>
          <cell r="J162" t="str">
            <v>MA1600IIS/570</v>
          </cell>
          <cell r="K162">
            <v>65</v>
          </cell>
          <cell r="L162">
            <v>55</v>
          </cell>
          <cell r="M162">
            <v>2</v>
          </cell>
          <cell r="N162">
            <v>34</v>
          </cell>
          <cell r="O162">
            <v>0.76</v>
          </cell>
          <cell r="P162">
            <v>22.5</v>
          </cell>
          <cell r="Q162">
            <v>0.17307692307692299</v>
          </cell>
          <cell r="S162">
            <v>6.535E-4</v>
          </cell>
          <cell r="T162">
            <v>0.01</v>
          </cell>
          <cell r="U162">
            <v>0.5</v>
          </cell>
          <cell r="V162">
            <v>1.18655455769231</v>
          </cell>
          <cell r="W162">
            <v>1.55</v>
          </cell>
          <cell r="X162">
            <v>-0.36344544230769199</v>
          </cell>
          <cell r="Y162">
            <v>8.4277624953450793E-3</v>
          </cell>
          <cell r="Z162">
            <v>0.14586512011174199</v>
          </cell>
          <cell r="AA162">
            <v>9.9384615384615405E-2</v>
          </cell>
          <cell r="AB162">
            <v>8.3758993415275707E-2</v>
          </cell>
          <cell r="AC162">
            <v>5.5075427907080095E-4</v>
          </cell>
          <cell r="AD162">
            <v>0.42138812476725401</v>
          </cell>
          <cell r="AE162">
            <v>0.71644090770870195</v>
          </cell>
          <cell r="AF162">
            <v>400</v>
          </cell>
          <cell r="AG162">
            <v>1.42403330769231</v>
          </cell>
        </row>
        <row r="163">
          <cell r="B163" t="str">
            <v>SHT0016964</v>
          </cell>
          <cell r="C163" t="str">
            <v>副驾驶高度调节手柄</v>
          </cell>
          <cell r="D163" t="str">
            <v>PA6-RN130本色</v>
          </cell>
          <cell r="F163">
            <v>7.5999999999999998E-2</v>
          </cell>
          <cell r="G163">
            <v>17.399999999999999</v>
          </cell>
          <cell r="H163">
            <v>0.96</v>
          </cell>
          <cell r="I163">
            <v>1.3774999999999999</v>
          </cell>
          <cell r="J163" t="str">
            <v>MA1600IIS/570</v>
          </cell>
          <cell r="K163">
            <v>65</v>
          </cell>
          <cell r="L163">
            <v>55.384615384615401</v>
          </cell>
          <cell r="M163">
            <v>2</v>
          </cell>
          <cell r="N163">
            <v>34</v>
          </cell>
          <cell r="O163">
            <v>0.76</v>
          </cell>
          <cell r="P163">
            <v>22.5</v>
          </cell>
          <cell r="Q163">
            <v>0.17307692307692299</v>
          </cell>
          <cell r="S163">
            <v>1.4407E-2</v>
          </cell>
          <cell r="T163">
            <v>0.01</v>
          </cell>
          <cell r="U163">
            <v>0.5</v>
          </cell>
          <cell r="V163">
            <v>2.3558643076923098</v>
          </cell>
          <cell r="W163">
            <v>3.07</v>
          </cell>
          <cell r="X163">
            <v>-0.71413569230769203</v>
          </cell>
          <cell r="Y163">
            <v>4.2447266454813401E-3</v>
          </cell>
          <cell r="Z163">
            <v>7.3466422710253998E-2</v>
          </cell>
          <cell r="AA163">
            <v>9.9384615384615405E-2</v>
          </cell>
          <cell r="AB163">
            <v>4.2186052507399201E-2</v>
          </cell>
          <cell r="AC163">
            <v>6.1153776781449698E-3</v>
          </cell>
          <cell r="AD163">
            <v>0.21223633227406699</v>
          </cell>
          <cell r="AE163">
            <v>0.415288904584945</v>
          </cell>
          <cell r="AF163">
            <v>320</v>
          </cell>
          <cell r="AG163">
            <v>2.9993493076923099</v>
          </cell>
        </row>
        <row r="164">
          <cell r="B164" t="str">
            <v>BPC0010322</v>
          </cell>
          <cell r="C164" t="str">
            <v>轻卡悬浮阀体</v>
          </cell>
          <cell r="D164" t="str">
            <v>POM-90-44</v>
          </cell>
          <cell r="F164">
            <v>6.0000000000000001E-3</v>
          </cell>
          <cell r="G164">
            <v>17.3</v>
          </cell>
          <cell r="H164">
            <v>0.96</v>
          </cell>
          <cell r="I164">
            <v>0.108125</v>
          </cell>
          <cell r="J164" t="str">
            <v>MA2000/700</v>
          </cell>
          <cell r="K164">
            <v>72</v>
          </cell>
          <cell r="L164">
            <v>50</v>
          </cell>
          <cell r="M164">
            <v>2</v>
          </cell>
          <cell r="N164">
            <v>32.75</v>
          </cell>
          <cell r="O164">
            <v>0.76</v>
          </cell>
          <cell r="P164">
            <v>22.5</v>
          </cell>
          <cell r="Q164">
            <v>0.15625</v>
          </cell>
          <cell r="S164">
            <v>1E-3</v>
          </cell>
          <cell r="T164">
            <v>1E-3</v>
          </cell>
          <cell r="V164">
            <v>0.39138645833333302</v>
          </cell>
          <cell r="W164">
            <v>1</v>
          </cell>
          <cell r="X164">
            <v>-0.60861354166666704</v>
          </cell>
          <cell r="Y164">
            <v>2.55501941548608E-3</v>
          </cell>
          <cell r="Z164">
            <v>0.39922178366970001</v>
          </cell>
          <cell r="AA164">
            <v>8.6423611111111104E-2</v>
          </cell>
          <cell r="AB164">
            <v>0.22081400434530701</v>
          </cell>
          <cell r="AC164">
            <v>2.55501941548608E-3</v>
          </cell>
          <cell r="AD164">
            <v>0</v>
          </cell>
          <cell r="AE164">
            <v>0.72373852570056796</v>
          </cell>
          <cell r="AF164">
            <v>17359</v>
          </cell>
          <cell r="AG164">
            <v>0.52819791666666704</v>
          </cell>
        </row>
        <row r="165">
          <cell r="B165" t="str">
            <v>BPC0010325</v>
          </cell>
          <cell r="C165" t="str">
            <v>VCD阀导向杆</v>
          </cell>
          <cell r="D165" t="str">
            <v>POM-90-44</v>
          </cell>
          <cell r="F165">
            <v>2.3800000000000002E-2</v>
          </cell>
          <cell r="G165">
            <v>17.3</v>
          </cell>
          <cell r="H165">
            <v>0.96</v>
          </cell>
          <cell r="I165">
            <v>0.42889583333333298</v>
          </cell>
          <cell r="J165" t="str">
            <v>MA2000/701</v>
          </cell>
          <cell r="K165">
            <v>65</v>
          </cell>
          <cell r="L165">
            <v>55</v>
          </cell>
          <cell r="M165">
            <v>2</v>
          </cell>
          <cell r="N165">
            <v>32.75</v>
          </cell>
          <cell r="O165">
            <v>0.76</v>
          </cell>
          <cell r="P165">
            <v>22.5</v>
          </cell>
          <cell r="Q165">
            <v>0.17307692307692299</v>
          </cell>
          <cell r="S165">
            <v>1E-3</v>
          </cell>
          <cell r="T165">
            <v>0.01</v>
          </cell>
          <cell r="V165">
            <v>0.78545091346153895</v>
          </cell>
          <cell r="W165">
            <v>1.26</v>
          </cell>
          <cell r="X165">
            <v>-0.47454908653846101</v>
          </cell>
          <cell r="Y165">
            <v>1.2731540352953799E-2</v>
          </cell>
          <cell r="Z165">
            <v>0.22035358303189301</v>
          </cell>
          <cell r="AA165">
            <v>9.5730769230769203E-2</v>
          </cell>
          <cell r="AB165">
            <v>0.121880015148085</v>
          </cell>
          <cell r="AC165">
            <v>1.27315403529538E-3</v>
          </cell>
          <cell r="AD165">
            <v>0</v>
          </cell>
          <cell r="AE165">
            <v>0.45394953907029201</v>
          </cell>
          <cell r="AF165">
            <v>54840</v>
          </cell>
          <cell r="AG165">
            <v>1.05755528846154</v>
          </cell>
        </row>
        <row r="166">
          <cell r="B166" t="str">
            <v>BPC0010338</v>
          </cell>
          <cell r="C166" t="str">
            <v>侧翼调节按钮帽</v>
          </cell>
          <cell r="D166" t="str">
            <v>PC+ABS(345K)</v>
          </cell>
          <cell r="F166">
            <v>3.3E-3</v>
          </cell>
          <cell r="G166">
            <v>24</v>
          </cell>
          <cell r="H166">
            <v>0.98</v>
          </cell>
          <cell r="I166">
            <v>8.0816326530612201E-2</v>
          </cell>
          <cell r="J166" t="str">
            <v>HTF120/TJ</v>
          </cell>
          <cell r="K166">
            <v>65</v>
          </cell>
          <cell r="L166">
            <v>55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0.115384615384615</v>
          </cell>
          <cell r="S166">
            <v>4.77055555555556E-3</v>
          </cell>
          <cell r="T166">
            <v>1.1111111111111099E-2</v>
          </cell>
          <cell r="U166">
            <v>0.2</v>
          </cell>
          <cell r="V166">
            <v>0.49239225065410802</v>
          </cell>
          <cell r="W166">
            <v>0.47</v>
          </cell>
          <cell r="X166">
            <v>2.2392250654107802E-2</v>
          </cell>
          <cell r="Y166">
            <v>2.2565568601761701E-2</v>
          </cell>
          <cell r="Z166">
            <v>0.23433475086444799</v>
          </cell>
          <cell r="AA166">
            <v>5.2907692307692301E-2</v>
          </cell>
          <cell r="AB166">
            <v>0.107450294429712</v>
          </cell>
          <cell r="AC166">
            <v>9.6885268791663797E-3</v>
          </cell>
          <cell r="AD166">
            <v>0.40618023483171101</v>
          </cell>
          <cell r="AE166">
            <v>0.83587002755779904</v>
          </cell>
          <cell r="AF166">
            <v>14695</v>
          </cell>
          <cell r="AG166">
            <v>0.58954461800104696</v>
          </cell>
        </row>
        <row r="167">
          <cell r="B167" t="str">
            <v>BPC0010339</v>
          </cell>
          <cell r="C167" t="str">
            <v>侧翼调节按钮帽</v>
          </cell>
          <cell r="D167" t="str">
            <v>PC+ABS(345K)</v>
          </cell>
          <cell r="F167">
            <v>3.3E-3</v>
          </cell>
          <cell r="G167">
            <v>24</v>
          </cell>
          <cell r="H167">
            <v>0.98</v>
          </cell>
          <cell r="I167">
            <v>8.0816326530612201E-2</v>
          </cell>
          <cell r="J167" t="str">
            <v>HTF120/TJ</v>
          </cell>
          <cell r="K167">
            <v>65</v>
          </cell>
          <cell r="L167">
            <v>55</v>
          </cell>
          <cell r="M167">
            <v>3</v>
          </cell>
          <cell r="N167">
            <v>27.15</v>
          </cell>
          <cell r="O167">
            <v>0.76</v>
          </cell>
          <cell r="P167">
            <v>22.5</v>
          </cell>
          <cell r="Q167">
            <v>0.115384615384615</v>
          </cell>
          <cell r="S167">
            <v>4.77055555555556E-3</v>
          </cell>
          <cell r="T167">
            <v>1.1111111111111099E-2</v>
          </cell>
          <cell r="U167">
            <v>0.2</v>
          </cell>
          <cell r="V167">
            <v>0.49239225065410802</v>
          </cell>
          <cell r="W167">
            <v>0.47</v>
          </cell>
          <cell r="X167">
            <v>2.2392250654107802E-2</v>
          </cell>
          <cell r="Y167">
            <v>2.2565568601761701E-2</v>
          </cell>
          <cell r="Z167">
            <v>0.23433475086444799</v>
          </cell>
          <cell r="AA167">
            <v>5.2907692307692301E-2</v>
          </cell>
          <cell r="AB167">
            <v>0.107450294429712</v>
          </cell>
          <cell r="AC167">
            <v>9.6885268791663797E-3</v>
          </cell>
          <cell r="AD167">
            <v>0.40618023483171101</v>
          </cell>
          <cell r="AE167">
            <v>0.83587002755779904</v>
          </cell>
          <cell r="AF167">
            <v>14699</v>
          </cell>
          <cell r="AG167">
            <v>0.58954461800104696</v>
          </cell>
        </row>
        <row r="168">
          <cell r="B168" t="str">
            <v>BPC0010318</v>
          </cell>
          <cell r="C168" t="str">
            <v>轻卡悬浮阀杆</v>
          </cell>
          <cell r="D168" t="str">
            <v>宝理SW-01</v>
          </cell>
          <cell r="F168">
            <v>4.0000000000000001E-3</v>
          </cell>
          <cell r="G168">
            <v>35.398230088495602</v>
          </cell>
          <cell r="H168">
            <v>0.98</v>
          </cell>
          <cell r="I168">
            <v>0.144482571789778</v>
          </cell>
          <cell r="J168" t="str">
            <v>HTF86/TJ</v>
          </cell>
          <cell r="K168">
            <v>72</v>
          </cell>
          <cell r="L168">
            <v>50</v>
          </cell>
          <cell r="M168">
            <v>4</v>
          </cell>
          <cell r="N168">
            <v>27.5</v>
          </cell>
          <cell r="O168">
            <v>0.76</v>
          </cell>
          <cell r="P168">
            <v>22.5</v>
          </cell>
          <cell r="Q168">
            <v>7.8125E-2</v>
          </cell>
          <cell r="S168">
            <v>0.01</v>
          </cell>
          <cell r="T168">
            <v>0.02</v>
          </cell>
          <cell r="V168">
            <v>0.31737044635332001</v>
          </cell>
          <cell r="W168">
            <v>0.9</v>
          </cell>
          <cell r="X168">
            <v>-0.58262955364668001</v>
          </cell>
          <cell r="Y168">
            <v>6.3017839971572301E-2</v>
          </cell>
          <cell r="Z168">
            <v>0.24616343738895399</v>
          </cell>
          <cell r="AA168">
            <v>3.6284722222222197E-2</v>
          </cell>
          <cell r="AB168">
            <v>0.114329240920648</v>
          </cell>
          <cell r="AC168">
            <v>3.1508919985786102E-2</v>
          </cell>
          <cell r="AD168">
            <v>0</v>
          </cell>
          <cell r="AE168">
            <v>0.54475102061352898</v>
          </cell>
          <cell r="AF168">
            <v>19300</v>
          </cell>
          <cell r="AG168">
            <v>0.418338441018</v>
          </cell>
        </row>
        <row r="169">
          <cell r="B169" t="str">
            <v>BPC0010319</v>
          </cell>
          <cell r="C169" t="str">
            <v>轻卡气阀端盖</v>
          </cell>
          <cell r="D169" t="str">
            <v>POM-90-44</v>
          </cell>
          <cell r="F169">
            <v>1.2999999999999999E-3</v>
          </cell>
          <cell r="G169">
            <v>17.3</v>
          </cell>
          <cell r="H169">
            <v>0.98</v>
          </cell>
          <cell r="I169">
            <v>2.2948979591836699E-2</v>
          </cell>
          <cell r="J169" t="str">
            <v>HTF87/TJ</v>
          </cell>
          <cell r="K169">
            <v>51</v>
          </cell>
          <cell r="L169">
            <v>70</v>
          </cell>
          <cell r="M169">
            <v>4</v>
          </cell>
          <cell r="N169">
            <v>27.5</v>
          </cell>
          <cell r="O169">
            <v>0.76</v>
          </cell>
          <cell r="P169">
            <v>22.5</v>
          </cell>
          <cell r="Q169">
            <v>0.110294117647059</v>
          </cell>
          <cell r="S169">
            <v>7.15583333333333E-3</v>
          </cell>
          <cell r="T169">
            <v>1.6666666666666701E-2</v>
          </cell>
          <cell r="V169">
            <v>0.22858263205282101</v>
          </cell>
          <cell r="W169">
            <v>0.5</v>
          </cell>
          <cell r="X169">
            <v>-0.27141736794717902</v>
          </cell>
          <cell r="Y169">
            <v>7.2913092814572797E-2</v>
          </cell>
          <cell r="Z169">
            <v>0.48251311421408399</v>
          </cell>
          <cell r="AA169">
            <v>5.1225490196078402E-2</v>
          </cell>
          <cell r="AB169">
            <v>0.224100535268319</v>
          </cell>
          <cell r="AC169">
            <v>3.1305236399936799E-2</v>
          </cell>
          <cell r="AD169">
            <v>0</v>
          </cell>
          <cell r="AE169">
            <v>0.89960313526124003</v>
          </cell>
          <cell r="AF169">
            <v>19364</v>
          </cell>
          <cell r="AG169">
            <v>0.30052538115246102</v>
          </cell>
        </row>
        <row r="170">
          <cell r="Y170">
            <v>6.5000000000000002E-2</v>
          </cell>
          <cell r="Z170">
            <v>0.26</v>
          </cell>
          <cell r="AA170">
            <v>0.14199999999999999</v>
          </cell>
          <cell r="AB170">
            <v>0.15</v>
          </cell>
          <cell r="AC170">
            <v>3.1E-2</v>
          </cell>
          <cell r="AD170">
            <v>8.2000000000000003E-2</v>
          </cell>
          <cell r="AE170">
            <v>0.72</v>
          </cell>
        </row>
        <row r="174">
          <cell r="B174" t="str">
            <v>备注：</v>
          </cell>
          <cell r="C174" t="str">
            <v>1、按照24年实际发生量统计，现执行价格比瑞龙祥价格下降10%的总额少91万；</v>
          </cell>
        </row>
        <row r="175">
          <cell r="C175" t="str">
            <v>2、模拟价格形式为：料工费加附11调整到40%；另外外购件由3%调整为10%（管理费3%+税负3%+财务费用3.5%）</v>
          </cell>
        </row>
        <row r="176">
          <cell r="C176" t="str">
            <v>3、按照模拟价格与现执行价格涨幅来看，相对合理；因为基础资料比较真实。模拟价格与瑞龙祥价格下降10%真实性较差。因为原瑞龙祥价格高低差异性太大。</v>
          </cell>
        </row>
        <row r="177">
          <cell r="C177" t="str">
            <v>建议按照模拟价格进行内部结算定价。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安路普量产产品明细表"/>
      <sheetName val="SHT0016487"/>
      <sheetName val="SHT0017152"/>
      <sheetName val="SHT0017153"/>
      <sheetName val="SHT0016059"/>
      <sheetName val="SHT0015973"/>
      <sheetName val="SHT0017154"/>
      <sheetName val="SLT0012154"/>
      <sheetName val="SLT0012155"/>
      <sheetName val="SHT0016985"/>
      <sheetName val="SHT0014570"/>
      <sheetName val="BPC0010220"/>
      <sheetName val="BPC0010251"/>
      <sheetName val="SHT0015241"/>
      <sheetName val="SHT0015536"/>
      <sheetName val="SHT0016950"/>
      <sheetName val="SHT0017083"/>
      <sheetName val="SHT0017132"/>
      <sheetName val="SHT0017182"/>
      <sheetName val="SHT0016060"/>
      <sheetName val="SLT0012023"/>
      <sheetName val="BPC0000046"/>
      <sheetName val="BPC0010047"/>
      <sheetName val="BPC0010285"/>
      <sheetName val="BPC0010077"/>
      <sheetName val="BPC0010238"/>
      <sheetName val="BPC0010176"/>
      <sheetName val="BPC0010229"/>
      <sheetName val="BPC0010219"/>
      <sheetName val="BPC0010255"/>
      <sheetName val="BPC0010199"/>
      <sheetName val="BPC0010259"/>
      <sheetName val="SHT0013298"/>
      <sheetName val="BPC0000008"/>
      <sheetName val="BPC0000002"/>
      <sheetName val="BPC0000047"/>
      <sheetName val="SHT0013134"/>
      <sheetName val="SHT0013662"/>
      <sheetName val="SLT0010277"/>
      <sheetName val="SHT0015934"/>
      <sheetName val="SHT0016099"/>
      <sheetName val="SHT0016953"/>
      <sheetName val="SHT0012024"/>
      <sheetName val="BEC0010122"/>
      <sheetName val="SHT0012022"/>
      <sheetName val="SHT0013365"/>
      <sheetName val="SHT0015090"/>
      <sheetName val="SHT0014832"/>
      <sheetName val="SHT0013655"/>
      <sheetName val="SHT0014169"/>
      <sheetName val="SHT0014722"/>
      <sheetName val="SHT0014831"/>
      <sheetName val="SHT0016965"/>
      <sheetName val="SHT0017359"/>
      <sheetName val="SHT0016966"/>
      <sheetName val="SHT0016241"/>
      <sheetName val="BPC0010161"/>
      <sheetName val="SHT0014803"/>
      <sheetName val="SHT0010230"/>
      <sheetName val="SHT0012172"/>
      <sheetName val="BPC0010060"/>
      <sheetName val="SHT0011480"/>
      <sheetName val="SHT0011481"/>
      <sheetName val="SHT0011506"/>
      <sheetName val="SHT0010251"/>
      <sheetName val="SHT0011509"/>
      <sheetName val="SHT0010907"/>
      <sheetName val="BEC0010024"/>
      <sheetName val="SHT0000505"/>
      <sheetName val="SHT0000144"/>
      <sheetName val="SHT0012447"/>
      <sheetName val="SHT0011982"/>
      <sheetName val="BPC0010177"/>
      <sheetName val="SHT0014013"/>
      <sheetName val="SHT0014571"/>
      <sheetName val="SHT0000098"/>
      <sheetName val="SHT0011046"/>
      <sheetName val="SHT0013272"/>
      <sheetName val="SHT0014645"/>
      <sheetName val="BEC0010086、87、39"/>
      <sheetName val="SHT0012401"/>
      <sheetName val="SHT0012393"/>
      <sheetName val="SHT0012130"/>
      <sheetName val="SHT0012131"/>
      <sheetName val="SHT0013736"/>
      <sheetName val="SHT0012989"/>
      <sheetName val="SHT0014603"/>
      <sheetName val="SHT0013737"/>
      <sheetName val="SHT0013955"/>
      <sheetName val="SHT0014721"/>
      <sheetName val="SHT0014777"/>
      <sheetName val="SHT0014778"/>
      <sheetName val="SHT0014790"/>
      <sheetName val="BPC0010181"/>
      <sheetName val="SHT0001641"/>
      <sheetName val="SHT0012191"/>
      <sheetName val="SHT0012958"/>
      <sheetName val="SHT0015047"/>
      <sheetName val="SHT0015146"/>
      <sheetName val="SHT0015961"/>
      <sheetName val="SHT0015237"/>
      <sheetName val="SHT0015238"/>
      <sheetName val="SHT0015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D1" t="str">
            <v>组件</v>
          </cell>
          <cell r="E1" t="str">
            <v>描述</v>
          </cell>
          <cell r="F1" t="str">
            <v>描述</v>
          </cell>
          <cell r="G1" t="str">
            <v>每件需求量</v>
          </cell>
          <cell r="H1" t="str">
            <v>单件合计</v>
          </cell>
        </row>
        <row r="2">
          <cell r="D2" t="str">
            <v>BCL0010026</v>
          </cell>
          <cell r="E2" t="str">
            <v>电工胶带</v>
          </cell>
          <cell r="F2" t="str">
            <v/>
          </cell>
          <cell r="G2">
            <v>0.1</v>
          </cell>
          <cell r="H2">
            <v>4.1593</v>
          </cell>
        </row>
        <row r="3">
          <cell r="D3" t="str">
            <v>BPC0000020</v>
          </cell>
          <cell r="E3" t="str">
            <v>气路防护波纹管</v>
          </cell>
          <cell r="F3" t="str">
            <v/>
          </cell>
          <cell r="G3">
            <v>0.3</v>
          </cell>
          <cell r="H3">
            <v>0.28318584070000002</v>
          </cell>
        </row>
        <row r="4">
          <cell r="D4" t="str">
            <v>BPC0010119</v>
          </cell>
          <cell r="E4" t="str">
            <v>气管GE橙色</v>
          </cell>
          <cell r="F4" t="str">
            <v>PAφ4*2.5</v>
          </cell>
          <cell r="G4">
            <v>0.35</v>
          </cell>
          <cell r="H4">
            <v>1.7257</v>
          </cell>
        </row>
        <row r="5">
          <cell r="D5" t="str">
            <v>SHT0011628</v>
          </cell>
          <cell r="E5" t="str">
            <v>阻尼调节气缸总成</v>
          </cell>
          <cell r="F5" t="str">
            <v/>
          </cell>
          <cell r="G5">
            <v>1</v>
          </cell>
          <cell r="H5">
            <v>4.1265000000000001</v>
          </cell>
        </row>
        <row r="6">
          <cell r="D6" t="str">
            <v>SHT0014511</v>
          </cell>
          <cell r="E6" t="str">
            <v>H6阻尼器金属轴套</v>
          </cell>
          <cell r="F6" t="str">
            <v/>
          </cell>
          <cell r="G6">
            <v>2</v>
          </cell>
          <cell r="H6">
            <v>2</v>
          </cell>
        </row>
        <row r="7">
          <cell r="D7" t="str">
            <v>SHT0016243</v>
          </cell>
          <cell r="E7" t="str">
            <v>可调阻尼器总成</v>
          </cell>
          <cell r="F7" t="str">
            <v/>
          </cell>
          <cell r="G7">
            <v>1</v>
          </cell>
          <cell r="H7">
            <v>117</v>
          </cell>
        </row>
        <row r="11">
          <cell r="D11" t="str">
            <v>组件</v>
          </cell>
          <cell r="E11" t="str">
            <v>描述</v>
          </cell>
          <cell r="F11" t="str">
            <v>描述</v>
          </cell>
          <cell r="G11" t="str">
            <v>每件需求量</v>
          </cell>
          <cell r="H11" t="str">
            <v>单件合计</v>
          </cell>
        </row>
        <row r="12">
          <cell r="D12" t="str">
            <v>BFA0010083</v>
          </cell>
          <cell r="E12" t="str">
            <v>自适应气缸固定螺丝</v>
          </cell>
          <cell r="F12" t="str">
            <v>φ6*18</v>
          </cell>
          <cell r="G12">
            <v>2</v>
          </cell>
          <cell r="H12">
            <v>0.04</v>
          </cell>
        </row>
        <row r="13">
          <cell r="D13" t="str">
            <v>BPC0010035</v>
          </cell>
          <cell r="E13" t="str">
            <v>气缸支架</v>
          </cell>
          <cell r="F13" t="str">
            <v/>
          </cell>
          <cell r="G13">
            <v>1</v>
          </cell>
          <cell r="H13">
            <v>0.84</v>
          </cell>
        </row>
        <row r="14">
          <cell r="D14" t="str">
            <v>BPC0010036</v>
          </cell>
          <cell r="E14" t="str">
            <v>气缸缸体</v>
          </cell>
          <cell r="F14" t="str">
            <v/>
          </cell>
          <cell r="G14">
            <v>1</v>
          </cell>
          <cell r="H14">
            <v>0.54</v>
          </cell>
        </row>
        <row r="15">
          <cell r="D15" t="str">
            <v>BPC0010037</v>
          </cell>
          <cell r="E15" t="str">
            <v>气缸端盖</v>
          </cell>
          <cell r="F15" t="str">
            <v/>
          </cell>
          <cell r="G15">
            <v>1</v>
          </cell>
          <cell r="H15">
            <v>0.2</v>
          </cell>
        </row>
        <row r="16">
          <cell r="D16" t="str">
            <v>BPC0010038</v>
          </cell>
          <cell r="E16" t="str">
            <v>传动齿条</v>
          </cell>
          <cell r="F16" t="str">
            <v/>
          </cell>
          <cell r="G16">
            <v>1</v>
          </cell>
          <cell r="H16">
            <v>0.22</v>
          </cell>
        </row>
        <row r="17">
          <cell r="D17" t="str">
            <v>BPC0010039</v>
          </cell>
          <cell r="E17" t="str">
            <v>气缸杆</v>
          </cell>
          <cell r="F17" t="str">
            <v/>
          </cell>
          <cell r="G17">
            <v>1</v>
          </cell>
          <cell r="H17">
            <v>0.2</v>
          </cell>
        </row>
        <row r="18">
          <cell r="D18" t="str">
            <v>BPC0010040</v>
          </cell>
          <cell r="E18" t="str">
            <v>扇形齿</v>
          </cell>
          <cell r="F18" t="str">
            <v/>
          </cell>
          <cell r="G18">
            <v>1</v>
          </cell>
          <cell r="H18">
            <v>0.18</v>
          </cell>
        </row>
        <row r="19">
          <cell r="D19" t="str">
            <v>BPC0010041</v>
          </cell>
          <cell r="E19" t="str">
            <v>挡片</v>
          </cell>
          <cell r="F19" t="str">
            <v/>
          </cell>
          <cell r="G19">
            <v>1</v>
          </cell>
          <cell r="H19">
            <v>0.34</v>
          </cell>
        </row>
        <row r="20">
          <cell r="D20" t="str">
            <v>BPC0010333</v>
          </cell>
          <cell r="E20" t="str">
            <v>自适应气缸节流头</v>
          </cell>
          <cell r="F20" t="str">
            <v/>
          </cell>
          <cell r="G20">
            <v>1</v>
          </cell>
          <cell r="H20">
            <v>0.6</v>
          </cell>
        </row>
        <row r="21">
          <cell r="D21" t="str">
            <v>BSP0010046</v>
          </cell>
          <cell r="E21" t="str">
            <v>自适应复位弹簧</v>
          </cell>
          <cell r="F21" t="str">
            <v/>
          </cell>
          <cell r="G21">
            <v>1</v>
          </cell>
          <cell r="H21">
            <v>0.13</v>
          </cell>
        </row>
        <row r="22">
          <cell r="D22" t="str">
            <v>SHT0002211</v>
          </cell>
          <cell r="E22" t="str">
            <v>消音片</v>
          </cell>
          <cell r="F22" t="str">
            <v>D8.5*H3</v>
          </cell>
          <cell r="G22">
            <v>1</v>
          </cell>
          <cell r="H22">
            <v>0.26550000000000001</v>
          </cell>
        </row>
        <row r="23">
          <cell r="D23" t="str">
            <v>SHT0011867</v>
          </cell>
          <cell r="E23" t="str">
            <v>唇形密封圈</v>
          </cell>
          <cell r="F23" t="str">
            <v/>
          </cell>
          <cell r="G23">
            <v>1</v>
          </cell>
          <cell r="H23">
            <v>0.53100000000000003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安路普产品报价"/>
      <sheetName val="安路普产品报价 （不考虑合格率）"/>
      <sheetName val="重点产品核算"/>
    </sheetNames>
    <sheetDataSet>
      <sheetData sheetId="0"/>
      <sheetData sheetId="1">
        <row r="2">
          <cell r="Y2" t="str">
            <v>实际费用占比</v>
          </cell>
          <cell r="AG2" t="str">
            <v>（料+工+费）*1.5+外*1.1+包装+运费+丝印</v>
          </cell>
        </row>
        <row r="3">
          <cell r="B3" t="str">
            <v>物料代码</v>
          </cell>
          <cell r="C3" t="str">
            <v>名称</v>
          </cell>
          <cell r="D3" t="str">
            <v>材质</v>
          </cell>
          <cell r="E3" t="str">
            <v>单件重量/㎏</v>
          </cell>
          <cell r="G3" t="str">
            <v>未税材料单价/kg</v>
          </cell>
          <cell r="H3" t="str">
            <v>合格率</v>
          </cell>
          <cell r="I3" t="str">
            <v>料费/件</v>
          </cell>
          <cell r="J3" t="str">
            <v>设备</v>
          </cell>
          <cell r="K3" t="str">
            <v>开模数/h</v>
          </cell>
          <cell r="L3" t="str">
            <v>周期s</v>
          </cell>
          <cell r="M3" t="str">
            <v>一模数量</v>
          </cell>
          <cell r="N3" t="str">
            <v>电功率</v>
          </cell>
          <cell r="O3" t="str">
            <v>电费单价</v>
          </cell>
          <cell r="P3" t="str">
            <v>工资/小时</v>
          </cell>
          <cell r="Q3" t="str">
            <v>工资/件</v>
          </cell>
          <cell r="R3" t="str">
            <v>外购件</v>
          </cell>
          <cell r="S3" t="str">
            <v>包装/件</v>
          </cell>
          <cell r="T3" t="str">
            <v>运费/件</v>
          </cell>
          <cell r="U3" t="str">
            <v>丝印</v>
          </cell>
          <cell r="V3" t="str">
            <v>财务给出内部结算指导价（未税）</v>
          </cell>
          <cell r="W3" t="str">
            <v>25年最新报价</v>
          </cell>
          <cell r="X3" t="str">
            <v>差异</v>
          </cell>
          <cell r="Y3" t="str">
            <v>运费</v>
          </cell>
          <cell r="Z3" t="str">
            <v>直接人工</v>
          </cell>
          <cell r="AA3" t="str">
            <v>电费</v>
          </cell>
          <cell r="AC3" t="str">
            <v>包装</v>
          </cell>
          <cell r="AD3" t="str">
            <v>丝印</v>
          </cell>
          <cell r="AE3" t="str">
            <v>材料附加值</v>
          </cell>
          <cell r="AF3" t="str">
            <v>24年发生数量</v>
          </cell>
          <cell r="AG3" t="str">
            <v>公式模拟（不考虑合格率）</v>
          </cell>
        </row>
        <row r="4">
          <cell r="E4" t="str">
            <v>净重</v>
          </cell>
          <cell r="F4" t="str">
            <v>毛重</v>
          </cell>
          <cell r="AG4" t="str">
            <v>单价</v>
          </cell>
        </row>
        <row r="5">
          <cell r="B5" t="str">
            <v>BPC0010061</v>
          </cell>
          <cell r="C5" t="str">
            <v>阀体外壳</v>
          </cell>
          <cell r="D5" t="str">
            <v>POM</v>
          </cell>
          <cell r="E5">
            <v>5.0000000000000001E-3</v>
          </cell>
          <cell r="F5">
            <v>5.4999999999999997E-3</v>
          </cell>
          <cell r="G5">
            <v>15.309699999999999</v>
          </cell>
          <cell r="H5">
            <v>0.9</v>
          </cell>
          <cell r="I5">
            <v>9.3559277777777797E-2</v>
          </cell>
          <cell r="J5" t="str">
            <v>HTF120/TJ</v>
          </cell>
          <cell r="K5">
            <v>55</v>
          </cell>
          <cell r="L5">
            <v>65.454545454545496</v>
          </cell>
          <cell r="M5">
            <v>1</v>
          </cell>
          <cell r="N5">
            <v>27.15</v>
          </cell>
          <cell r="O5">
            <v>0.76</v>
          </cell>
          <cell r="P5">
            <v>22.5</v>
          </cell>
          <cell r="Q5">
            <v>0.40909090909090901</v>
          </cell>
          <cell r="R5">
            <v>0</v>
          </cell>
          <cell r="S5">
            <v>2.8662E-2</v>
          </cell>
          <cell r="T5">
            <v>6.6666666666666693E-2</v>
          </cell>
          <cell r="U5">
            <v>0</v>
          </cell>
          <cell r="V5">
            <v>0.946614806228956</v>
          </cell>
          <cell r="W5">
            <v>0.99</v>
          </cell>
          <cell r="X5">
            <v>-4.3385193771043697E-2</v>
          </cell>
          <cell r="Y5">
            <v>7.04263933206873E-2</v>
          </cell>
          <cell r="Z5">
            <v>0.43216195901330801</v>
          </cell>
          <cell r="AA5">
            <v>0.18758181818181799</v>
          </cell>
          <cell r="AB5">
            <v>0.19816066360623599</v>
          </cell>
          <cell r="AC5">
            <v>3.0278419280363102E-2</v>
          </cell>
          <cell r="AD5">
            <v>0</v>
          </cell>
          <cell r="AE5">
            <v>0.90116436256634203</v>
          </cell>
          <cell r="AF5">
            <v>22900</v>
          </cell>
          <cell r="AG5">
            <v>1.1306766742424199</v>
          </cell>
        </row>
        <row r="6">
          <cell r="B6" t="str">
            <v>BPC0010062</v>
          </cell>
          <cell r="C6" t="str">
            <v>密封件支撑环</v>
          </cell>
          <cell r="D6" t="str">
            <v>POM</v>
          </cell>
          <cell r="E6">
            <v>1E-3</v>
          </cell>
          <cell r="F6">
            <v>1.08E-3</v>
          </cell>
          <cell r="G6">
            <v>15.309699999999999</v>
          </cell>
          <cell r="H6">
            <v>0.95</v>
          </cell>
          <cell r="I6">
            <v>1.74047115789474E-2</v>
          </cell>
          <cell r="J6" t="str">
            <v>HTF86/TJ</v>
          </cell>
          <cell r="K6">
            <v>65</v>
          </cell>
          <cell r="L6">
            <v>55.384615384615401</v>
          </cell>
          <cell r="M6">
            <v>4</v>
          </cell>
          <cell r="N6">
            <v>20.2</v>
          </cell>
          <cell r="O6">
            <v>0.76</v>
          </cell>
          <cell r="P6">
            <v>22.5</v>
          </cell>
          <cell r="Q6">
            <v>8.6538461538461495E-2</v>
          </cell>
          <cell r="R6">
            <v>0</v>
          </cell>
          <cell r="S6">
            <v>7.15583333333333E-3</v>
          </cell>
          <cell r="T6">
            <v>1.6666666666666701E-2</v>
          </cell>
          <cell r="U6">
            <v>0</v>
          </cell>
          <cell r="V6">
            <v>0.179767276363094</v>
          </cell>
          <cell r="W6">
            <v>0.09</v>
          </cell>
          <cell r="X6">
            <v>8.9767276363094103E-2</v>
          </cell>
          <cell r="Y6">
            <v>9.2712461377027003E-2</v>
          </cell>
          <cell r="Z6">
            <v>0.48139162638071598</v>
          </cell>
          <cell r="AA6">
            <v>2.9523076923076898E-2</v>
          </cell>
          <cell r="AB6">
            <v>0.16422942773770599</v>
          </cell>
          <cell r="AC6">
            <v>3.98060952922265E-2</v>
          </cell>
          <cell r="AD6">
            <v>0</v>
          </cell>
          <cell r="AE6">
            <v>0.90318198099751301</v>
          </cell>
          <cell r="AF6">
            <v>98000</v>
          </cell>
          <cell r="AG6">
            <v>0.22402187506072899</v>
          </cell>
        </row>
        <row r="7">
          <cell r="B7" t="str">
            <v>BPC0010063</v>
          </cell>
          <cell r="C7" t="str">
            <v>阀杆</v>
          </cell>
          <cell r="D7" t="str">
            <v>POM</v>
          </cell>
          <cell r="E7">
            <v>1.24E-3</v>
          </cell>
          <cell r="F7">
            <v>1.426E-3</v>
          </cell>
          <cell r="G7">
            <v>15.309699999999999</v>
          </cell>
          <cell r="H7">
            <v>0.85</v>
          </cell>
          <cell r="I7">
            <v>2.5684273176470599E-2</v>
          </cell>
          <cell r="J7" t="str">
            <v>HTF120/TJ</v>
          </cell>
          <cell r="K7">
            <v>55</v>
          </cell>
          <cell r="L7">
            <v>65.454545454545496</v>
          </cell>
          <cell r="M7">
            <v>8</v>
          </cell>
          <cell r="N7">
            <v>27.15</v>
          </cell>
          <cell r="O7">
            <v>0.76</v>
          </cell>
          <cell r="P7">
            <v>22.5</v>
          </cell>
          <cell r="Q7">
            <v>5.1136363636363598E-2</v>
          </cell>
          <cell r="R7">
            <v>0</v>
          </cell>
          <cell r="S7">
            <v>2.86233333333333E-3</v>
          </cell>
          <cell r="T7">
            <v>6.6666666666666697E-3</v>
          </cell>
          <cell r="U7">
            <v>0</v>
          </cell>
          <cell r="V7">
            <v>0.14046768721761599</v>
          </cell>
          <cell r="W7">
            <v>0.27</v>
          </cell>
          <cell r="X7">
            <v>-0.129532312782384</v>
          </cell>
          <cell r="Y7">
            <v>4.74604999820245E-2</v>
          </cell>
          <cell r="Z7">
            <v>0.364043607816665</v>
          </cell>
          <cell r="AA7">
            <v>2.3447727272727301E-2</v>
          </cell>
          <cell r="AB7">
            <v>0.166926128970868</v>
          </cell>
          <cell r="AC7">
            <v>2.0377165667282201E-2</v>
          </cell>
          <cell r="AD7">
            <v>0</v>
          </cell>
          <cell r="AE7">
            <v>0.81715173300547095</v>
          </cell>
          <cell r="AF7">
            <v>30789</v>
          </cell>
          <cell r="AG7">
            <v>0.15993154612834201</v>
          </cell>
        </row>
        <row r="8">
          <cell r="B8" t="str">
            <v>BPC0010064</v>
          </cell>
          <cell r="C8" t="str">
            <v>压盖</v>
          </cell>
          <cell r="D8" t="str">
            <v>POM</v>
          </cell>
          <cell r="E8">
            <v>1E-3</v>
          </cell>
          <cell r="F8">
            <v>1.08E-3</v>
          </cell>
          <cell r="G8">
            <v>15.309699999999999</v>
          </cell>
          <cell r="H8">
            <v>0.95</v>
          </cell>
          <cell r="I8">
            <v>1.74047115789474E-2</v>
          </cell>
          <cell r="J8" t="str">
            <v>HTF86/TJ</v>
          </cell>
          <cell r="K8">
            <v>65</v>
          </cell>
          <cell r="L8">
            <v>55.384615384615401</v>
          </cell>
          <cell r="M8">
            <v>8</v>
          </cell>
          <cell r="N8">
            <v>20.2</v>
          </cell>
          <cell r="O8">
            <v>0.76</v>
          </cell>
          <cell r="P8">
            <v>22.5</v>
          </cell>
          <cell r="Q8">
            <v>4.3269230769230803E-2</v>
          </cell>
          <cell r="R8">
            <v>0</v>
          </cell>
          <cell r="S8">
            <v>2.86233333333333E-3</v>
          </cell>
          <cell r="T8">
            <v>6.6666666666666697E-3</v>
          </cell>
          <cell r="U8">
            <v>0</v>
          </cell>
          <cell r="V8">
            <v>9.7669403893458406E-2</v>
          </cell>
          <cell r="W8">
            <v>0.14000000000000001</v>
          </cell>
          <cell r="X8">
            <v>-4.23305961065416E-2</v>
          </cell>
          <cell r="Y8">
            <v>6.8257472667069094E-2</v>
          </cell>
          <cell r="Z8">
            <v>0.44301725048338098</v>
          </cell>
          <cell r="AA8">
            <v>1.47615384615385E-2</v>
          </cell>
          <cell r="AB8">
            <v>0.151137796209353</v>
          </cell>
          <cell r="AC8">
            <v>2.9306345889606102E-2</v>
          </cell>
          <cell r="AD8">
            <v>0</v>
          </cell>
          <cell r="AE8">
            <v>0.82179975626826696</v>
          </cell>
          <cell r="AF8">
            <v>90140</v>
          </cell>
          <cell r="AG8">
            <v>0.122682221214575</v>
          </cell>
        </row>
        <row r="9">
          <cell r="B9" t="str">
            <v>BPC0010066</v>
          </cell>
          <cell r="C9" t="str">
            <v>滑动件</v>
          </cell>
          <cell r="D9" t="str">
            <v>POM</v>
          </cell>
          <cell r="E9">
            <v>2E-3</v>
          </cell>
          <cell r="F9">
            <v>2.16E-3</v>
          </cell>
          <cell r="G9">
            <v>15.309699999999999</v>
          </cell>
          <cell r="H9">
            <v>0.95</v>
          </cell>
          <cell r="I9">
            <v>3.4809423157894703E-2</v>
          </cell>
          <cell r="J9" t="str">
            <v>SA600/150</v>
          </cell>
          <cell r="K9">
            <v>65</v>
          </cell>
          <cell r="L9">
            <v>55.384615384615401</v>
          </cell>
          <cell r="M9">
            <v>2</v>
          </cell>
          <cell r="N9">
            <v>17.41</v>
          </cell>
          <cell r="O9">
            <v>0.76</v>
          </cell>
          <cell r="P9">
            <v>22.5</v>
          </cell>
          <cell r="Q9">
            <v>0.17307692307692299</v>
          </cell>
          <cell r="R9">
            <v>0</v>
          </cell>
          <cell r="S9">
            <v>2.86233333333333E-3</v>
          </cell>
          <cell r="T9">
            <v>6.6666666666666697E-3</v>
          </cell>
          <cell r="U9">
            <v>0</v>
          </cell>
          <cell r="V9">
            <v>0.31188962964926498</v>
          </cell>
          <cell r="W9">
            <v>0.27</v>
          </cell>
          <cell r="X9">
            <v>4.1889629649264799E-2</v>
          </cell>
          <cell r="Y9">
            <v>2.1375082827100302E-2</v>
          </cell>
          <cell r="Z9">
            <v>0.55493003493433402</v>
          </cell>
          <cell r="AA9">
            <v>5.0890769230769198E-2</v>
          </cell>
          <cell r="AB9">
            <v>0.163169161116381</v>
          </cell>
          <cell r="AC9">
            <v>9.1773918118154899E-3</v>
          </cell>
          <cell r="AD9">
            <v>0</v>
          </cell>
          <cell r="AE9">
            <v>0.88839185452546299</v>
          </cell>
          <cell r="AF9">
            <v>18200</v>
          </cell>
          <cell r="AG9">
            <v>0.39769467319838098</v>
          </cell>
        </row>
        <row r="10">
          <cell r="B10" t="str">
            <v>BPC0010067</v>
          </cell>
          <cell r="C10" t="str">
            <v>旋转盘</v>
          </cell>
          <cell r="D10" t="str">
            <v>POM</v>
          </cell>
          <cell r="E10">
            <v>1E-3</v>
          </cell>
          <cell r="F10">
            <v>1.08E-3</v>
          </cell>
          <cell r="G10">
            <v>15.309699999999999</v>
          </cell>
          <cell r="H10">
            <v>0.95</v>
          </cell>
          <cell r="I10">
            <v>1.74047115789474E-2</v>
          </cell>
          <cell r="J10" t="str">
            <v>SA600/150</v>
          </cell>
          <cell r="K10">
            <v>65</v>
          </cell>
          <cell r="L10">
            <v>55.384615384615401</v>
          </cell>
          <cell r="M10">
            <v>2</v>
          </cell>
          <cell r="N10">
            <v>17.41</v>
          </cell>
          <cell r="O10">
            <v>0.76</v>
          </cell>
          <cell r="P10">
            <v>22.5</v>
          </cell>
          <cell r="Q10">
            <v>0.17307692307692299</v>
          </cell>
          <cell r="R10">
            <v>0</v>
          </cell>
          <cell r="S10">
            <v>2.86233333333333E-3</v>
          </cell>
          <cell r="T10">
            <v>6.6666666666666697E-3</v>
          </cell>
          <cell r="U10">
            <v>0</v>
          </cell>
          <cell r="V10">
            <v>0.29155359822544202</v>
          </cell>
          <cell r="W10">
            <v>0.21</v>
          </cell>
          <cell r="X10">
            <v>8.1553598225442295E-2</v>
          </cell>
          <cell r="Y10">
            <v>2.2866007167271201E-2</v>
          </cell>
          <cell r="Z10">
            <v>0.593636724534925</v>
          </cell>
          <cell r="AA10">
            <v>5.0890769230769198E-2</v>
          </cell>
          <cell r="AB10">
            <v>0.174550304096807</v>
          </cell>
          <cell r="AC10">
            <v>9.8175201772678702E-3</v>
          </cell>
          <cell r="AD10">
            <v>0</v>
          </cell>
          <cell r="AE10">
            <v>0.94030356104372503</v>
          </cell>
          <cell r="AF10">
            <v>21300</v>
          </cell>
          <cell r="AG10">
            <v>0.37158760582995998</v>
          </cell>
        </row>
        <row r="11">
          <cell r="B11" t="str">
            <v>SHT0011969</v>
          </cell>
          <cell r="C11" t="str">
            <v>速降开关按钮</v>
          </cell>
          <cell r="D11" t="str">
            <v>ABS+PC</v>
          </cell>
          <cell r="E11">
            <v>1.2E-2</v>
          </cell>
          <cell r="F11">
            <v>1.26E-2</v>
          </cell>
          <cell r="G11">
            <v>18.584099999999999</v>
          </cell>
          <cell r="H11">
            <v>0.96</v>
          </cell>
          <cell r="I11">
            <v>0.24391631250000001</v>
          </cell>
          <cell r="J11" t="str">
            <v>HTF120/TJ</v>
          </cell>
          <cell r="K11">
            <v>51</v>
          </cell>
          <cell r="L11">
            <v>70.588235294117695</v>
          </cell>
          <cell r="M11">
            <v>2</v>
          </cell>
          <cell r="N11">
            <v>27.15</v>
          </cell>
          <cell r="O11">
            <v>0.76</v>
          </cell>
          <cell r="P11">
            <v>22.5</v>
          </cell>
          <cell r="Q11">
            <v>0.220588235294118</v>
          </cell>
          <cell r="R11">
            <v>0</v>
          </cell>
          <cell r="S11">
            <v>1.43116666666667E-2</v>
          </cell>
          <cell r="T11">
            <v>3.3333333333333298E-2</v>
          </cell>
          <cell r="U11">
            <v>0.3</v>
          </cell>
          <cell r="V11">
            <v>1.0016796701516499</v>
          </cell>
          <cell r="W11">
            <v>1.35</v>
          </cell>
          <cell r="X11">
            <v>-0.34832032984834599</v>
          </cell>
          <cell r="Y11">
            <v>3.3277438213642298E-2</v>
          </cell>
          <cell r="Z11">
            <v>0.22021834111969199</v>
          </cell>
          <cell r="AA11">
            <v>0.10114705882352901</v>
          </cell>
          <cell r="AB11">
            <v>0.100977450014749</v>
          </cell>
          <cell r="AC11">
            <v>1.42876680970274E-2</v>
          </cell>
          <cell r="AD11">
            <v>0.29949694392278098</v>
          </cell>
          <cell r="AE11">
            <v>0.75649269944445297</v>
          </cell>
          <cell r="AF11">
            <v>22465</v>
          </cell>
          <cell r="AG11">
            <v>1.19612240992647</v>
          </cell>
        </row>
        <row r="12">
          <cell r="B12" t="str">
            <v>SHT0011970</v>
          </cell>
          <cell r="C12" t="str">
            <v>速降开关底座</v>
          </cell>
          <cell r="D12" t="str">
            <v>ABS+PC</v>
          </cell>
          <cell r="E12">
            <v>1.7000000000000001E-2</v>
          </cell>
          <cell r="F12">
            <v>1.7850000000000001E-2</v>
          </cell>
          <cell r="G12">
            <v>18.584099999999999</v>
          </cell>
          <cell r="H12">
            <v>0.96</v>
          </cell>
          <cell r="I12">
            <v>0.34554810937500002</v>
          </cell>
          <cell r="J12" t="str">
            <v>HTF120/TJ</v>
          </cell>
          <cell r="K12">
            <v>51</v>
          </cell>
          <cell r="L12">
            <v>70.588235294117695</v>
          </cell>
          <cell r="M12">
            <v>2</v>
          </cell>
          <cell r="N12">
            <v>27.15</v>
          </cell>
          <cell r="O12">
            <v>0.76</v>
          </cell>
          <cell r="P12">
            <v>22.5</v>
          </cell>
          <cell r="Q12">
            <v>0.220588235294118</v>
          </cell>
          <cell r="R12">
            <v>0</v>
          </cell>
          <cell r="S12">
            <v>2.8623333333333299E-2</v>
          </cell>
          <cell r="T12">
            <v>6.6666666666666693E-2</v>
          </cell>
          <cell r="U12">
            <v>0</v>
          </cell>
          <cell r="V12">
            <v>0.86683643528837295</v>
          </cell>
          <cell r="W12">
            <v>1.23</v>
          </cell>
          <cell r="X12">
            <v>-0.36316356471162697</v>
          </cell>
          <cell r="Y12">
            <v>7.6908011653304006E-2</v>
          </cell>
          <cell r="Z12">
            <v>0.254475038558726</v>
          </cell>
          <cell r="AA12">
            <v>0.10114705882352901</v>
          </cell>
          <cell r="AB12">
            <v>0.11668528768046101</v>
          </cell>
          <cell r="AC12">
            <v>3.3020454803345999E-2</v>
          </cell>
          <cell r="AD12">
            <v>0</v>
          </cell>
          <cell r="AE12">
            <v>0.60136872966115495</v>
          </cell>
          <cell r="AF12">
            <v>22623</v>
          </cell>
          <cell r="AG12">
            <v>1.0962151052389699</v>
          </cell>
        </row>
        <row r="13">
          <cell r="B13" t="str">
            <v>BPC0010070</v>
          </cell>
          <cell r="C13" t="str">
            <v>后盖</v>
          </cell>
          <cell r="D13" t="str">
            <v>PA66</v>
          </cell>
          <cell r="E13">
            <v>0</v>
          </cell>
          <cell r="F13">
            <v>1.3625E-3</v>
          </cell>
          <cell r="G13">
            <v>21.238900000000001</v>
          </cell>
          <cell r="H13">
            <v>0.98</v>
          </cell>
          <cell r="I13">
            <v>2.9528572704081602E-2</v>
          </cell>
          <cell r="J13" t="str">
            <v>MA1600IIS/570</v>
          </cell>
          <cell r="K13">
            <v>51</v>
          </cell>
          <cell r="L13">
            <v>70.588235294117695</v>
          </cell>
          <cell r="M13">
            <v>2</v>
          </cell>
          <cell r="N13">
            <v>48.5</v>
          </cell>
          <cell r="O13">
            <v>0.76</v>
          </cell>
          <cell r="P13">
            <v>22.5</v>
          </cell>
          <cell r="Q13">
            <v>0.220588235294118</v>
          </cell>
          <cell r="R13">
            <v>0</v>
          </cell>
          <cell r="S13">
            <v>4.2716999999999998E-3</v>
          </cell>
          <cell r="T13">
            <v>0.01</v>
          </cell>
          <cell r="U13">
            <v>0</v>
          </cell>
          <cell r="V13">
            <v>0.50222213018763595</v>
          </cell>
          <cell r="W13">
            <v>0.16</v>
          </cell>
          <cell r="X13">
            <v>0.34222213018763598</v>
          </cell>
          <cell r="Y13">
            <v>1.9911508073656301E-2</v>
          </cell>
          <cell r="Z13">
            <v>0.43922444280124301</v>
          </cell>
          <cell r="AA13">
            <v>0.18068627450980401</v>
          </cell>
          <cell r="AB13">
            <v>0.35977362137008501</v>
          </cell>
          <cell r="AC13">
            <v>8.5055989038237793E-3</v>
          </cell>
          <cell r="AD13">
            <v>0</v>
          </cell>
          <cell r="AE13">
            <v>0.94120415861991302</v>
          </cell>
          <cell r="AF13">
            <v>10290</v>
          </cell>
          <cell r="AG13">
            <v>0.66047632376200505</v>
          </cell>
        </row>
        <row r="14">
          <cell r="B14" t="str">
            <v>BPC0010068</v>
          </cell>
          <cell r="C14" t="str">
            <v>连接件</v>
          </cell>
          <cell r="D14" t="str">
            <v>PA66</v>
          </cell>
          <cell r="E14">
            <v>0</v>
          </cell>
          <cell r="F14">
            <v>1.3625E-3</v>
          </cell>
          <cell r="G14">
            <v>21.238900000000001</v>
          </cell>
          <cell r="H14">
            <v>0.98</v>
          </cell>
          <cell r="I14">
            <v>2.9528572704081602E-2</v>
          </cell>
          <cell r="J14" t="str">
            <v>MA1600IIS/570</v>
          </cell>
          <cell r="K14">
            <v>51</v>
          </cell>
          <cell r="L14">
            <v>70.588235294117695</v>
          </cell>
          <cell r="M14">
            <v>2</v>
          </cell>
          <cell r="N14">
            <v>48.5</v>
          </cell>
          <cell r="O14">
            <v>0.76</v>
          </cell>
          <cell r="P14">
            <v>22.5</v>
          </cell>
          <cell r="Q14">
            <v>0.220588235294118</v>
          </cell>
          <cell r="R14">
            <v>0</v>
          </cell>
          <cell r="S14">
            <v>4.2716999999999998E-3</v>
          </cell>
          <cell r="T14">
            <v>0.01</v>
          </cell>
          <cell r="U14">
            <v>0</v>
          </cell>
          <cell r="V14">
            <v>0.50222213018763595</v>
          </cell>
          <cell r="W14">
            <v>0.16</v>
          </cell>
          <cell r="X14">
            <v>0.34222213018763598</v>
          </cell>
          <cell r="Y14">
            <v>1.9911508073656301E-2</v>
          </cell>
          <cell r="Z14">
            <v>0.43922444280124301</v>
          </cell>
          <cell r="AA14">
            <v>0.18068627450980401</v>
          </cell>
          <cell r="AB14">
            <v>0.35977362137008501</v>
          </cell>
          <cell r="AC14">
            <v>8.5055989038237793E-3</v>
          </cell>
          <cell r="AD14">
            <v>0</v>
          </cell>
          <cell r="AE14">
            <v>0.94120415861991302</v>
          </cell>
          <cell r="AF14">
            <v>0</v>
          </cell>
          <cell r="AG14">
            <v>0.66047632376200505</v>
          </cell>
        </row>
        <row r="15">
          <cell r="B15" t="str">
            <v>BPC0010012</v>
          </cell>
          <cell r="C15" t="str">
            <v>4mm卡箍(PC)</v>
          </cell>
          <cell r="D15" t="str">
            <v>PC
(Sabic LS2-111H)</v>
          </cell>
          <cell r="E15">
            <v>1E-3</v>
          </cell>
          <cell r="F15">
            <v>1.1000000000000001E-3</v>
          </cell>
          <cell r="G15">
            <v>23.716814159291999</v>
          </cell>
          <cell r="H15">
            <v>0.97</v>
          </cell>
          <cell r="I15">
            <v>2.6895356263114598E-2</v>
          </cell>
          <cell r="J15" t="str">
            <v>HTF86/TJ</v>
          </cell>
          <cell r="K15">
            <v>80</v>
          </cell>
          <cell r="L15">
            <v>45</v>
          </cell>
          <cell r="M15">
            <v>8</v>
          </cell>
          <cell r="N15">
            <v>20.2</v>
          </cell>
          <cell r="O15">
            <v>0.76</v>
          </cell>
          <cell r="P15">
            <v>22.5</v>
          </cell>
          <cell r="Q15">
            <v>3.515625E-2</v>
          </cell>
          <cell r="R15">
            <v>0</v>
          </cell>
          <cell r="S15">
            <v>2.8303333333333301E-3</v>
          </cell>
          <cell r="T15">
            <v>6.6666666666666697E-3</v>
          </cell>
          <cell r="U15">
            <v>0</v>
          </cell>
          <cell r="V15">
            <v>9.4229314899027999E-2</v>
          </cell>
          <cell r="W15">
            <v>0.12</v>
          </cell>
          <cell r="X15">
            <v>-2.5770685100972E-2</v>
          </cell>
          <cell r="Y15">
            <v>7.0749391246348103E-2</v>
          </cell>
          <cell r="Z15">
            <v>0.37309249290066299</v>
          </cell>
          <cell r="AA15">
            <v>1.1993749999999999E-2</v>
          </cell>
          <cell r="AB15">
            <v>0.12728257668913301</v>
          </cell>
          <cell r="AC15">
            <v>3.0036654053637001E-2</v>
          </cell>
          <cell r="AD15">
            <v>0</v>
          </cell>
          <cell r="AE15">
            <v>0.71457548755464795</v>
          </cell>
          <cell r="AF15">
            <v>1197276</v>
          </cell>
          <cell r="AG15">
            <v>0.120565034394672</v>
          </cell>
        </row>
        <row r="16">
          <cell r="B16" t="str">
            <v>BPC0010100</v>
          </cell>
          <cell r="C16" t="str">
            <v>6mm卡箍(PC)</v>
          </cell>
          <cell r="D16" t="str">
            <v>PC
(Sabic LS2-111H)</v>
          </cell>
          <cell r="E16">
            <v>1.2999999999999999E-3</v>
          </cell>
          <cell r="F16">
            <v>1.4300000000000001E-3</v>
          </cell>
          <cell r="G16">
            <v>23.716814159291999</v>
          </cell>
          <cell r="H16">
            <v>0.97</v>
          </cell>
          <cell r="I16">
            <v>3.4963963142048998E-2</v>
          </cell>
          <cell r="J16" t="str">
            <v>HTF86/TJ</v>
          </cell>
          <cell r="K16">
            <v>80</v>
          </cell>
          <cell r="L16">
            <v>45</v>
          </cell>
          <cell r="M16">
            <v>2</v>
          </cell>
          <cell r="N16">
            <v>20.2</v>
          </cell>
          <cell r="O16">
            <v>0.76</v>
          </cell>
          <cell r="P16">
            <v>22.5</v>
          </cell>
          <cell r="Q16">
            <v>0.140625</v>
          </cell>
          <cell r="R16">
            <v>0</v>
          </cell>
          <cell r="S16">
            <v>2.8303333333333301E-3</v>
          </cell>
          <cell r="T16">
            <v>6.6666666666666697E-3</v>
          </cell>
          <cell r="U16">
            <v>0</v>
          </cell>
          <cell r="V16">
            <v>0.26532792689451001</v>
          </cell>
          <cell r="W16">
            <v>0.19</v>
          </cell>
          <cell r="X16">
            <v>7.5327926894509706E-2</v>
          </cell>
          <cell r="Y16">
            <v>2.5126140111580601E-2</v>
          </cell>
          <cell r="Z16">
            <v>0.530004517978653</v>
          </cell>
          <cell r="AA16">
            <v>4.7974999999999997E-2</v>
          </cell>
          <cell r="AB16">
            <v>0.18081398577796201</v>
          </cell>
          <cell r="AC16">
            <v>1.06673027843715E-2</v>
          </cell>
          <cell r="AD16">
            <v>0</v>
          </cell>
          <cell r="AE16">
            <v>0.86822358448551096</v>
          </cell>
          <cell r="AF16">
            <v>113080</v>
          </cell>
          <cell r="AG16">
            <v>0.34484294471307397</v>
          </cell>
        </row>
        <row r="17">
          <cell r="B17" t="str">
            <v>BPC0010011</v>
          </cell>
          <cell r="C17" t="str">
            <v>三通接头4-4-4</v>
          </cell>
          <cell r="D17" t="str">
            <v>PA66</v>
          </cell>
          <cell r="E17">
            <v>1E-3</v>
          </cell>
          <cell r="F17">
            <v>1.1000000000000001E-3</v>
          </cell>
          <cell r="G17">
            <v>21.238900000000001</v>
          </cell>
          <cell r="H17">
            <v>0.97</v>
          </cell>
          <cell r="I17">
            <v>2.4085350515463899E-2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7.8125E-2</v>
          </cell>
          <cell r="R17">
            <v>0</v>
          </cell>
          <cell r="S17">
            <v>2.8623333333333299E-2</v>
          </cell>
          <cell r="T17">
            <v>6.6666666666666693E-2</v>
          </cell>
          <cell r="U17">
            <v>0</v>
          </cell>
          <cell r="V17">
            <v>0.24275193031494699</v>
          </cell>
          <cell r="W17">
            <v>0.16</v>
          </cell>
          <cell r="X17">
            <v>8.2751930314946695E-2</v>
          </cell>
          <cell r="Y17">
            <v>0.274628780830592</v>
          </cell>
          <cell r="Z17">
            <v>0.32183060253585</v>
          </cell>
          <cell r="AA17">
            <v>2.66527777777778E-2</v>
          </cell>
          <cell r="AB17">
            <v>0.109794298002897</v>
          </cell>
          <cell r="AC17">
            <v>0.117911867049615</v>
          </cell>
          <cell r="AD17">
            <v>0</v>
          </cell>
          <cell r="AE17">
            <v>0.90078204328091005</v>
          </cell>
          <cell r="AF17">
            <v>0</v>
          </cell>
          <cell r="AG17">
            <v>0.28858469243986301</v>
          </cell>
        </row>
        <row r="18">
          <cell r="B18" t="str">
            <v>BPC0010098</v>
          </cell>
          <cell r="C18" t="str">
            <v>4-6变径接头</v>
          </cell>
          <cell r="D18" t="str">
            <v>PA66</v>
          </cell>
          <cell r="E18">
            <v>1E-3</v>
          </cell>
          <cell r="F18">
            <v>1.1000000000000001E-3</v>
          </cell>
          <cell r="G18">
            <v>21.238900000000001</v>
          </cell>
          <cell r="H18">
            <v>0.97</v>
          </cell>
          <cell r="I18">
            <v>2.4085350515463899E-2</v>
          </cell>
          <cell r="J18" t="str">
            <v>HTF86/TJ</v>
          </cell>
          <cell r="K18">
            <v>72</v>
          </cell>
          <cell r="L18">
            <v>50</v>
          </cell>
          <cell r="M18">
            <v>4</v>
          </cell>
          <cell r="N18">
            <v>20.2</v>
          </cell>
          <cell r="O18">
            <v>0.76</v>
          </cell>
          <cell r="P18">
            <v>22.5</v>
          </cell>
          <cell r="Q18">
            <v>7.8125E-2</v>
          </cell>
          <cell r="R18">
            <v>0</v>
          </cell>
          <cell r="S18">
            <v>1.43116666666667E-2</v>
          </cell>
          <cell r="T18">
            <v>3.3333333333333298E-2</v>
          </cell>
          <cell r="U18">
            <v>0</v>
          </cell>
          <cell r="V18">
            <v>0.195106930314947</v>
          </cell>
          <cell r="W18">
            <v>0.16</v>
          </cell>
          <cell r="X18">
            <v>3.5106930314946702E-2</v>
          </cell>
          <cell r="Y18">
            <v>0.170846485460695</v>
          </cell>
          <cell r="Z18">
            <v>0.40042145029850301</v>
          </cell>
          <cell r="AA18">
            <v>2.66527777777778E-2</v>
          </cell>
          <cell r="AB18">
            <v>0.13660600233294701</v>
          </cell>
          <cell r="AC18">
            <v>7.3352938532549497E-2</v>
          </cell>
          <cell r="AD18">
            <v>0</v>
          </cell>
          <cell r="AE18">
            <v>0.87655307540032201</v>
          </cell>
          <cell r="AF18">
            <v>82600</v>
          </cell>
          <cell r="AG18">
            <v>0.24093969243986299</v>
          </cell>
        </row>
        <row r="19">
          <cell r="B19" t="str">
            <v>BPC0010099</v>
          </cell>
          <cell r="C19" t="str">
            <v>4-4直通接头</v>
          </cell>
          <cell r="D19" t="str">
            <v>PA66</v>
          </cell>
          <cell r="E19">
            <v>1E-3</v>
          </cell>
          <cell r="F19">
            <v>1.1000000000000001E-3</v>
          </cell>
          <cell r="G19">
            <v>21.238900000000001</v>
          </cell>
          <cell r="H19">
            <v>0.97</v>
          </cell>
          <cell r="I19">
            <v>2.4085350515463899E-2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7.8125E-2</v>
          </cell>
          <cell r="R19">
            <v>0</v>
          </cell>
          <cell r="S19">
            <v>1.43116666666667E-2</v>
          </cell>
          <cell r="T19">
            <v>3.3333333333333298E-2</v>
          </cell>
          <cell r="U19">
            <v>0</v>
          </cell>
          <cell r="V19">
            <v>0.195106930314947</v>
          </cell>
          <cell r="W19">
            <v>0.16</v>
          </cell>
          <cell r="X19">
            <v>3.5106930314946702E-2</v>
          </cell>
          <cell r="Y19">
            <v>0.170846485460695</v>
          </cell>
          <cell r="Z19">
            <v>0.40042145029850301</v>
          </cell>
          <cell r="AA19">
            <v>2.66527777777778E-2</v>
          </cell>
          <cell r="AB19">
            <v>0.13660600233294701</v>
          </cell>
          <cell r="AC19">
            <v>7.3352938532549497E-2</v>
          </cell>
          <cell r="AD19">
            <v>0</v>
          </cell>
          <cell r="AE19">
            <v>0.87655307540032201</v>
          </cell>
          <cell r="AF19">
            <v>183411</v>
          </cell>
          <cell r="AG19">
            <v>0.24093969243986299</v>
          </cell>
        </row>
        <row r="20">
          <cell r="B20" t="str">
            <v>BPC0010059</v>
          </cell>
          <cell r="C20" t="str">
            <v>升降气阀手柄（黑色）</v>
          </cell>
          <cell r="D20" t="str">
            <v>ABS+PC</v>
          </cell>
          <cell r="E20">
            <v>3.5000000000000003E-2</v>
          </cell>
          <cell r="F20">
            <v>3.6749999999999998E-2</v>
          </cell>
          <cell r="G20">
            <v>18.584099999999999</v>
          </cell>
          <cell r="H20">
            <v>0.97</v>
          </cell>
          <cell r="I20">
            <v>0.70408832474226801</v>
          </cell>
          <cell r="J20" t="str">
            <v>MA2000/7700</v>
          </cell>
          <cell r="K20">
            <v>42</v>
          </cell>
          <cell r="L20">
            <v>85.714285714285694</v>
          </cell>
          <cell r="M20">
            <v>2</v>
          </cell>
          <cell r="N20">
            <v>39.75</v>
          </cell>
          <cell r="O20">
            <v>0.76</v>
          </cell>
          <cell r="P20">
            <v>22.5</v>
          </cell>
          <cell r="Q20">
            <v>0.26785714285714302</v>
          </cell>
          <cell r="R20">
            <v>0</v>
          </cell>
          <cell r="S20">
            <v>9.4781111111111094E-2</v>
          </cell>
          <cell r="T20">
            <v>0.22222222222222199</v>
          </cell>
          <cell r="U20">
            <v>0.3</v>
          </cell>
          <cell r="V20">
            <v>1.9350046268896499</v>
          </cell>
          <cell r="W20">
            <v>2.79</v>
          </cell>
          <cell r="X20">
            <v>-0.85499537311034601</v>
          </cell>
          <cell r="Y20">
            <v>0.11484325108794401</v>
          </cell>
          <cell r="Z20">
            <v>0.13842713300779</v>
          </cell>
          <cell r="AA20">
            <v>0.17982142857142899</v>
          </cell>
          <cell r="AB20">
            <v>9.2930748625896203E-2</v>
          </cell>
          <cell r="AC20">
            <v>4.8982369237774499E-2</v>
          </cell>
          <cell r="AD20">
            <v>0.15503838896872499</v>
          </cell>
          <cell r="AE20">
            <v>0.63613093480090199</v>
          </cell>
          <cell r="AF20">
            <v>36792</v>
          </cell>
          <cell r="AG20">
            <v>2.3446536775895899</v>
          </cell>
        </row>
        <row r="21">
          <cell r="B21" t="str">
            <v>SHT0012139</v>
          </cell>
          <cell r="C21" t="str">
            <v>升降气阀手柄（灰色）</v>
          </cell>
          <cell r="D21" t="str">
            <v>ABS+PC</v>
          </cell>
          <cell r="E21">
            <v>3.5000000000000003E-2</v>
          </cell>
          <cell r="F21">
            <v>3.78E-2</v>
          </cell>
          <cell r="G21">
            <v>18.584099999999999</v>
          </cell>
          <cell r="H21">
            <v>0.97</v>
          </cell>
          <cell r="I21">
            <v>0.72420513402061903</v>
          </cell>
          <cell r="J21" t="str">
            <v>MA2000/7700</v>
          </cell>
          <cell r="K21">
            <v>42</v>
          </cell>
          <cell r="L21">
            <v>85.714285714285694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0.26785714285714302</v>
          </cell>
          <cell r="R21">
            <v>0</v>
          </cell>
          <cell r="S21">
            <v>9.4781111111111094E-2</v>
          </cell>
          <cell r="T21">
            <v>0.22222222222222199</v>
          </cell>
          <cell r="U21">
            <v>0.3</v>
          </cell>
          <cell r="V21">
            <v>1.9580248931772499</v>
          </cell>
          <cell r="W21">
            <v>2.79</v>
          </cell>
          <cell r="X21">
            <v>-0.831975106822748</v>
          </cell>
          <cell r="Y21">
            <v>0.113493052614682</v>
          </cell>
          <cell r="Z21">
            <v>0.136799661633768</v>
          </cell>
          <cell r="AA21">
            <v>0.17982142857142899</v>
          </cell>
          <cell r="AB21">
            <v>9.1838172843469595E-2</v>
          </cell>
          <cell r="AC21">
            <v>4.8406489335950903E-2</v>
          </cell>
          <cell r="AD21">
            <v>0.15321562102982</v>
          </cell>
          <cell r="AE21">
            <v>0.63013486879348901</v>
          </cell>
          <cell r="AF21">
            <v>0</v>
          </cell>
          <cell r="AG21">
            <v>2.3748288915071201</v>
          </cell>
        </row>
        <row r="22">
          <cell r="B22" t="str">
            <v>BPC0010058</v>
          </cell>
          <cell r="C22" t="str">
            <v>升降气阀安装座</v>
          </cell>
          <cell r="D22" t="str">
            <v>PA6+GF30</v>
          </cell>
          <cell r="E22">
            <v>0</v>
          </cell>
          <cell r="F22">
            <v>4.48E-2</v>
          </cell>
          <cell r="G22">
            <v>13.716799999999999</v>
          </cell>
          <cell r="H22">
            <v>0.94</v>
          </cell>
          <cell r="I22">
            <v>0.65373685106382995</v>
          </cell>
          <cell r="J22" t="str">
            <v>MA3200/1700</v>
          </cell>
          <cell r="K22">
            <v>36</v>
          </cell>
          <cell r="L22">
            <v>100</v>
          </cell>
          <cell r="M22">
            <v>2</v>
          </cell>
          <cell r="N22">
            <v>68.900000000000006</v>
          </cell>
          <cell r="O22">
            <v>0.76</v>
          </cell>
          <cell r="P22">
            <v>22.5</v>
          </cell>
          <cell r="Q22">
            <v>0.3125</v>
          </cell>
          <cell r="R22">
            <v>0.9</v>
          </cell>
          <cell r="S22">
            <v>3.6575652173913002E-2</v>
          </cell>
          <cell r="T22">
            <v>8.6956521739130405E-2</v>
          </cell>
          <cell r="U22">
            <v>0</v>
          </cell>
          <cell r="V22">
            <v>2.6209173561976402</v>
          </cell>
          <cell r="W22">
            <v>4.59</v>
          </cell>
          <cell r="X22">
            <v>-1.9690826438023601</v>
          </cell>
          <cell r="Y22">
            <v>3.3177895340158602E-2</v>
          </cell>
          <cell r="Z22">
            <v>0.11923306137869499</v>
          </cell>
          <cell r="AA22">
            <v>0.36363888888888901</v>
          </cell>
          <cell r="AB22">
            <v>0.138744889467422</v>
          </cell>
          <cell r="AC22">
            <v>1.3955286337977499E-2</v>
          </cell>
          <cell r="AD22">
            <v>0</v>
          </cell>
          <cell r="AE22">
            <v>0.75056945251709295</v>
          </cell>
          <cell r="AF22">
            <v>44889</v>
          </cell>
          <cell r="AG22">
            <v>3.10834578384212</v>
          </cell>
        </row>
        <row r="23">
          <cell r="B23" t="str">
            <v>BPC0010078</v>
          </cell>
          <cell r="C23" t="str">
            <v>阀体外壳（二孔）</v>
          </cell>
          <cell r="D23" t="str">
            <v>POM</v>
          </cell>
          <cell r="E23">
            <v>0</v>
          </cell>
          <cell r="F23">
            <v>2.1575E-2</v>
          </cell>
          <cell r="G23">
            <v>15.309699999999999</v>
          </cell>
          <cell r="H23">
            <v>0.95</v>
          </cell>
          <cell r="I23">
            <v>0.34769134473684199</v>
          </cell>
          <cell r="J23" t="str">
            <v>MA2000/7700</v>
          </cell>
          <cell r="K23">
            <v>60</v>
          </cell>
          <cell r="L23">
            <v>60</v>
          </cell>
          <cell r="M23">
            <v>1</v>
          </cell>
          <cell r="N23">
            <v>39.75</v>
          </cell>
          <cell r="O23">
            <v>0.76</v>
          </cell>
          <cell r="P23">
            <v>22.5</v>
          </cell>
          <cell r="Q23">
            <v>0.375</v>
          </cell>
          <cell r="R23">
            <v>0</v>
          </cell>
          <cell r="S23">
            <v>2.8623333333333299E-2</v>
          </cell>
          <cell r="T23">
            <v>6.6666666666666693E-2</v>
          </cell>
          <cell r="U23">
            <v>0</v>
          </cell>
          <cell r="V23">
            <v>1.2338477817451501</v>
          </cell>
          <cell r="W23">
            <v>1.98</v>
          </cell>
          <cell r="X23">
            <v>-0.74615221825484801</v>
          </cell>
          <cell r="Y23">
            <v>5.4031516409887702E-2</v>
          </cell>
          <cell r="Z23">
            <v>0.30392727980561801</v>
          </cell>
          <cell r="AA23">
            <v>0.25174999999999997</v>
          </cell>
          <cell r="AB23">
            <v>0.204036513842838</v>
          </cell>
          <cell r="AC23">
            <v>2.3198431570585199E-2</v>
          </cell>
          <cell r="AD23">
            <v>0</v>
          </cell>
          <cell r="AE23">
            <v>0.71820564101913098</v>
          </cell>
          <cell r="AF23">
            <v>65152</v>
          </cell>
          <cell r="AG23">
            <v>1.55695201710526</v>
          </cell>
        </row>
        <row r="24">
          <cell r="B24" t="str">
            <v>BPC0010084</v>
          </cell>
          <cell r="C24" t="str">
            <v>行程补偿气缸缸体</v>
          </cell>
          <cell r="D24" t="str">
            <v>POM</v>
          </cell>
          <cell r="E24">
            <v>0</v>
          </cell>
          <cell r="F24">
            <v>1.6625000000000001E-2</v>
          </cell>
          <cell r="G24">
            <v>15.309699999999999</v>
          </cell>
          <cell r="H24">
            <v>0.95</v>
          </cell>
          <cell r="I24">
            <v>0.26791975000000001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R24">
            <v>0</v>
          </cell>
          <cell r="S24">
            <v>2.8623333333333299E-2</v>
          </cell>
          <cell r="T24">
            <v>6.6666666666666693E-2</v>
          </cell>
          <cell r="U24">
            <v>0</v>
          </cell>
          <cell r="V24">
            <v>1.14064097105263</v>
          </cell>
          <cell r="W24">
            <v>1.35</v>
          </cell>
          <cell r="X24">
            <v>-0.20935902894736899</v>
          </cell>
          <cell r="Y24">
            <v>5.8446670213103E-2</v>
          </cell>
          <cell r="Z24">
            <v>0.32876251994870398</v>
          </cell>
          <cell r="AA24">
            <v>0.25174999999999997</v>
          </cell>
          <cell r="AB24">
            <v>0.22070923839223</v>
          </cell>
          <cell r="AC24">
            <v>2.5094077855995701E-2</v>
          </cell>
          <cell r="AD24">
            <v>0</v>
          </cell>
          <cell r="AE24">
            <v>0.76511474092259502</v>
          </cell>
          <cell r="AF24">
            <v>64057</v>
          </cell>
          <cell r="AG24">
            <v>1.437294625</v>
          </cell>
        </row>
        <row r="25">
          <cell r="B25" t="str">
            <v>BPC0010024</v>
          </cell>
          <cell r="C25" t="str">
            <v>气管固定板</v>
          </cell>
          <cell r="D25" t="str">
            <v>POM</v>
          </cell>
          <cell r="E25">
            <v>0</v>
          </cell>
          <cell r="F25">
            <v>6.7000000000000002E-3</v>
          </cell>
          <cell r="G25">
            <v>15.309699999999999</v>
          </cell>
          <cell r="H25">
            <v>0.98</v>
          </cell>
          <cell r="I25">
            <v>0.10466835714285699</v>
          </cell>
          <cell r="J25" t="str">
            <v>HTF120/TJ</v>
          </cell>
          <cell r="K25">
            <v>102</v>
          </cell>
          <cell r="L25">
            <v>35.294117647058798</v>
          </cell>
          <cell r="M25">
            <v>4</v>
          </cell>
          <cell r="N25">
            <v>27.15</v>
          </cell>
          <cell r="O25">
            <v>0.76</v>
          </cell>
          <cell r="P25">
            <v>22.5</v>
          </cell>
          <cell r="Q25">
            <v>5.5147058823529403E-2</v>
          </cell>
          <cell r="R25">
            <v>0</v>
          </cell>
          <cell r="S25">
            <v>2.8623333333333299E-2</v>
          </cell>
          <cell r="T25">
            <v>6.6666666666666693E-2</v>
          </cell>
          <cell r="U25">
            <v>0</v>
          </cell>
          <cell r="V25">
            <v>0.30494655157777401</v>
          </cell>
          <cell r="W25">
            <v>0.43</v>
          </cell>
          <cell r="X25">
            <v>-0.12505344842222599</v>
          </cell>
          <cell r="Y25">
            <v>0.21861754567066799</v>
          </cell>
          <cell r="Z25">
            <v>0.18084171976433899</v>
          </cell>
          <cell r="AA25">
            <v>2.5286764705882401E-2</v>
          </cell>
          <cell r="AB25">
            <v>8.2921956569274993E-2</v>
          </cell>
          <cell r="AC25">
            <v>9.3863443233701202E-2</v>
          </cell>
          <cell r="AD25">
            <v>0</v>
          </cell>
          <cell r="AE25">
            <v>0.656764909780715</v>
          </cell>
          <cell r="AF25">
            <v>72725</v>
          </cell>
          <cell r="AG25">
            <v>0.37294327100840302</v>
          </cell>
        </row>
        <row r="26">
          <cell r="B26" t="str">
            <v>BPC0010088</v>
          </cell>
          <cell r="C26" t="str">
            <v>导向杆</v>
          </cell>
          <cell r="D26" t="str">
            <v>POM</v>
          </cell>
          <cell r="E26">
            <v>2.1000000000000001E-2</v>
          </cell>
          <cell r="F26">
            <v>2.247E-2</v>
          </cell>
          <cell r="G26">
            <v>15.309699999999999</v>
          </cell>
          <cell r="H26">
            <v>0.95</v>
          </cell>
          <cell r="I26">
            <v>0.36211469368421101</v>
          </cell>
          <cell r="J26" t="str">
            <v>MA1600IIS/570</v>
          </cell>
          <cell r="K26">
            <v>48</v>
          </cell>
          <cell r="L26">
            <v>75</v>
          </cell>
          <cell r="M26">
            <v>2</v>
          </cell>
          <cell r="N26">
            <v>48.5</v>
          </cell>
          <cell r="O26">
            <v>0.76</v>
          </cell>
          <cell r="P26">
            <v>22.5</v>
          </cell>
          <cell r="Q26">
            <v>0.234375</v>
          </cell>
          <cell r="R26">
            <v>0</v>
          </cell>
          <cell r="S26">
            <v>8.4415000000000004E-2</v>
          </cell>
          <cell r="T26">
            <v>0.2</v>
          </cell>
          <cell r="U26">
            <v>0</v>
          </cell>
          <cell r="V26">
            <v>1.2056786157783901</v>
          </cell>
          <cell r="W26">
            <v>1.26</v>
          </cell>
          <cell r="X26">
            <v>-5.4321384221606199E-2</v>
          </cell>
          <cell r="Y26">
            <v>0.165881684706566</v>
          </cell>
          <cell r="Z26">
            <v>0.194392599265507</v>
          </cell>
          <cell r="AA26">
            <v>0.19197916666666701</v>
          </cell>
          <cell r="AB26">
            <v>0.15922913797614599</v>
          </cell>
          <cell r="AC26">
            <v>7.0014512072523696E-2</v>
          </cell>
          <cell r="AD26">
            <v>0</v>
          </cell>
          <cell r="AE26">
            <v>0.69965902277330605</v>
          </cell>
          <cell r="AF26">
            <v>25399</v>
          </cell>
          <cell r="AG26">
            <v>1.46711829052632</v>
          </cell>
        </row>
        <row r="27">
          <cell r="B27" t="str">
            <v>BPC0010079</v>
          </cell>
          <cell r="C27" t="str">
            <v>气囊密封支撑圈</v>
          </cell>
          <cell r="D27" t="str">
            <v>POM</v>
          </cell>
          <cell r="E27">
            <v>0</v>
          </cell>
          <cell r="F27">
            <v>2.0999999999999999E-3</v>
          </cell>
          <cell r="G27">
            <v>15.309699999999999</v>
          </cell>
          <cell r="H27">
            <v>0.96</v>
          </cell>
          <cell r="I27">
            <v>3.3489968750000002E-2</v>
          </cell>
          <cell r="J27" t="str">
            <v>MA2000/7700</v>
          </cell>
          <cell r="K27">
            <v>65</v>
          </cell>
          <cell r="L27">
            <v>55.384615384615401</v>
          </cell>
          <cell r="M27">
            <v>1</v>
          </cell>
          <cell r="N27">
            <v>39.75</v>
          </cell>
          <cell r="O27">
            <v>0.76</v>
          </cell>
          <cell r="P27">
            <v>22.5</v>
          </cell>
          <cell r="Q27">
            <v>0.34615384615384598</v>
          </cell>
          <cell r="R27">
            <v>0</v>
          </cell>
          <cell r="S27">
            <v>7.15583333333333E-3</v>
          </cell>
          <cell r="T27">
            <v>1.6666666666666701E-2</v>
          </cell>
          <cell r="U27">
            <v>0</v>
          </cell>
          <cell r="V27">
            <v>0.73148037252103404</v>
          </cell>
          <cell r="W27">
            <v>0.26</v>
          </cell>
          <cell r="X27">
            <v>0.47148037252103397</v>
          </cell>
          <cell r="Y27">
            <v>2.2784844669482201E-2</v>
          </cell>
          <cell r="Z27">
            <v>0.47322369698155198</v>
          </cell>
          <cell r="AA27">
            <v>0.232384615384615</v>
          </cell>
          <cell r="AB27">
            <v>0.31769084190694802</v>
          </cell>
          <cell r="AC27">
            <v>9.7826730588421399E-3</v>
          </cell>
          <cell r="AD27">
            <v>0</v>
          </cell>
          <cell r="AE27">
            <v>0.954216175842726</v>
          </cell>
          <cell r="AF27">
            <v>78132</v>
          </cell>
          <cell r="AG27">
            <v>0.94186514543269195</v>
          </cell>
        </row>
        <row r="28">
          <cell r="B28" t="str">
            <v>BPC0010080</v>
          </cell>
          <cell r="C28" t="str">
            <v>气源密封支撑圈</v>
          </cell>
          <cell r="D28" t="str">
            <v>POM</v>
          </cell>
          <cell r="E28">
            <v>0</v>
          </cell>
          <cell r="F28">
            <v>1.5499999999999999E-3</v>
          </cell>
          <cell r="G28">
            <v>15.309699999999999</v>
          </cell>
          <cell r="H28">
            <v>0.96</v>
          </cell>
          <cell r="I28">
            <v>2.4718786458333301E-2</v>
          </cell>
          <cell r="J28" t="str">
            <v>MA2000/7700</v>
          </cell>
          <cell r="K28">
            <v>65</v>
          </cell>
          <cell r="L28">
            <v>55.384615384615401</v>
          </cell>
          <cell r="M28">
            <v>1</v>
          </cell>
          <cell r="N28">
            <v>39.75</v>
          </cell>
          <cell r="O28">
            <v>0.76</v>
          </cell>
          <cell r="P28">
            <v>22.5</v>
          </cell>
          <cell r="Q28">
            <v>0.34615384615384598</v>
          </cell>
          <cell r="R28">
            <v>0</v>
          </cell>
          <cell r="S28">
            <v>7.15583333333333E-3</v>
          </cell>
          <cell r="T28">
            <v>1.6666666666666701E-2</v>
          </cell>
          <cell r="U28">
            <v>0</v>
          </cell>
          <cell r="V28">
            <v>0.72133869299629405</v>
          </cell>
          <cell r="W28">
            <v>0.23</v>
          </cell>
          <cell r="X28">
            <v>0.49133869299629401</v>
          </cell>
          <cell r="Y28">
            <v>2.3105188767064098E-2</v>
          </cell>
          <cell r="Z28">
            <v>0.47987699746979301</v>
          </cell>
          <cell r="AA28">
            <v>0.232384615384615</v>
          </cell>
          <cell r="AB28">
            <v>0.322157424301387</v>
          </cell>
          <cell r="AC28">
            <v>9.9202127971389602E-3</v>
          </cell>
          <cell r="AD28">
            <v>0</v>
          </cell>
          <cell r="AE28">
            <v>0.96573206636724795</v>
          </cell>
          <cell r="AF28">
            <v>78202</v>
          </cell>
          <cell r="AG28">
            <v>0.92870837199519196</v>
          </cell>
        </row>
        <row r="29">
          <cell r="B29" t="str">
            <v>BPC0010081</v>
          </cell>
          <cell r="C29" t="str">
            <v>阻尼密封支撑圈</v>
          </cell>
          <cell r="D29" t="str">
            <v>POM</v>
          </cell>
          <cell r="E29">
            <v>0</v>
          </cell>
          <cell r="F29">
            <v>2.3500000000000001E-3</v>
          </cell>
          <cell r="G29">
            <v>15.309699999999999</v>
          </cell>
          <cell r="H29">
            <v>0.96</v>
          </cell>
          <cell r="I29">
            <v>3.74768697916667E-2</v>
          </cell>
          <cell r="J29" t="str">
            <v>MA2000/7700</v>
          </cell>
          <cell r="K29">
            <v>65</v>
          </cell>
          <cell r="L29">
            <v>55.384615384615401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0.34615384615384598</v>
          </cell>
          <cell r="R29">
            <v>0</v>
          </cell>
          <cell r="S29">
            <v>7.15583333333333E-3</v>
          </cell>
          <cell r="T29">
            <v>1.6666666666666701E-2</v>
          </cell>
          <cell r="U29">
            <v>0</v>
          </cell>
          <cell r="V29">
            <v>0.73609022685046099</v>
          </cell>
          <cell r="W29">
            <v>0.26</v>
          </cell>
          <cell r="X29">
            <v>0.47609022685046098</v>
          </cell>
          <cell r="Y29">
            <v>2.2642151816060701E-2</v>
          </cell>
          <cell r="Z29">
            <v>0.47026007617972099</v>
          </cell>
          <cell r="AA29">
            <v>0.232384615384615</v>
          </cell>
          <cell r="AB29">
            <v>0.31570126447531999</v>
          </cell>
          <cell r="AC29">
            <v>9.7214078822256394E-3</v>
          </cell>
          <cell r="AD29">
            <v>0</v>
          </cell>
          <cell r="AE29">
            <v>0.94908658147518099</v>
          </cell>
          <cell r="AF29">
            <v>77246</v>
          </cell>
          <cell r="AG29">
            <v>0.94784549699519205</v>
          </cell>
        </row>
        <row r="30">
          <cell r="B30" t="str">
            <v>BPC0010035</v>
          </cell>
          <cell r="C30" t="str">
            <v>气缸支架</v>
          </cell>
          <cell r="D30" t="str">
            <v>PA6+GF30</v>
          </cell>
          <cell r="E30">
            <v>2.3E-2</v>
          </cell>
          <cell r="F30">
            <v>2.3689999999999999E-2</v>
          </cell>
          <cell r="G30">
            <v>13.716799999999999</v>
          </cell>
          <cell r="H30">
            <v>0.98</v>
          </cell>
          <cell r="I30">
            <v>0.33158264489795902</v>
          </cell>
          <cell r="J30" t="str">
            <v>HTF120/TJ</v>
          </cell>
          <cell r="K30">
            <v>60</v>
          </cell>
          <cell r="L30">
            <v>60</v>
          </cell>
          <cell r="M30">
            <v>2</v>
          </cell>
          <cell r="N30">
            <v>27.15</v>
          </cell>
          <cell r="O30">
            <v>0.76</v>
          </cell>
          <cell r="P30">
            <v>22.5</v>
          </cell>
          <cell r="Q30">
            <v>0.1875</v>
          </cell>
          <cell r="R30">
            <v>0</v>
          </cell>
          <cell r="S30">
            <v>2.9348333333333299E-2</v>
          </cell>
          <cell r="T30">
            <v>6.6666666666666693E-2</v>
          </cell>
          <cell r="U30">
            <v>0</v>
          </cell>
          <cell r="V30">
            <v>0.78133539371095395</v>
          </cell>
          <cell r="W30">
            <v>1.76</v>
          </cell>
          <cell r="X30">
            <v>-0.97866460628904595</v>
          </cell>
          <cell r="Y30">
            <v>8.5324007082327694E-2</v>
          </cell>
          <cell r="Z30">
            <v>0.23997376991904601</v>
          </cell>
          <cell r="AA30">
            <v>8.5974999999999996E-2</v>
          </cell>
          <cell r="AB30">
            <v>0.110035972633547</v>
          </cell>
          <cell r="AC30">
            <v>3.7561761017817601E-2</v>
          </cell>
          <cell r="AD30">
            <v>0</v>
          </cell>
          <cell r="AE30">
            <v>0.57562060087524403</v>
          </cell>
          <cell r="AF30">
            <v>2385</v>
          </cell>
          <cell r="AG30">
            <v>1.00360146734694</v>
          </cell>
        </row>
        <row r="31">
          <cell r="B31" t="str">
            <v>BPC0010041</v>
          </cell>
          <cell r="C31" t="str">
            <v>挡片</v>
          </cell>
          <cell r="D31" t="str">
            <v>PA6+GF30</v>
          </cell>
          <cell r="E31">
            <v>1E-3</v>
          </cell>
          <cell r="F31">
            <v>1.0499999999999999E-3</v>
          </cell>
          <cell r="G31">
            <v>13.716799999999999</v>
          </cell>
          <cell r="H31">
            <v>0.98</v>
          </cell>
          <cell r="I31">
            <v>1.4696571428571399E-2</v>
          </cell>
          <cell r="J31" t="str">
            <v>HTF120/TJ</v>
          </cell>
          <cell r="K31">
            <v>60</v>
          </cell>
          <cell r="L31">
            <v>60</v>
          </cell>
          <cell r="M31">
            <v>2</v>
          </cell>
          <cell r="N31">
            <v>27.15</v>
          </cell>
          <cell r="O31">
            <v>0.76</v>
          </cell>
          <cell r="P31">
            <v>22.5</v>
          </cell>
          <cell r="Q31">
            <v>0.1875</v>
          </cell>
          <cell r="R31">
            <v>0</v>
          </cell>
          <cell r="S31">
            <v>4.77055555555556E-3</v>
          </cell>
          <cell r="T31">
            <v>1.1111111111111099E-2</v>
          </cell>
          <cell r="U31">
            <v>0</v>
          </cell>
          <cell r="V31">
            <v>0.34228007920310999</v>
          </cell>
          <cell r="W31">
            <v>0.08</v>
          </cell>
          <cell r="X31">
            <v>0.26228007920310997</v>
          </cell>
          <cell r="Y31">
            <v>3.24620443497027E-2</v>
          </cell>
          <cell r="Z31">
            <v>0.54779699840123297</v>
          </cell>
          <cell r="AA31">
            <v>8.5974999999999996E-2</v>
          </cell>
          <cell r="AB31">
            <v>0.251183183666912</v>
          </cell>
          <cell r="AC31">
            <v>1.3937578741544899E-2</v>
          </cell>
          <cell r="AD31">
            <v>0</v>
          </cell>
          <cell r="AE31">
            <v>0.95706273218474303</v>
          </cell>
          <cell r="AF31">
            <v>1200</v>
          </cell>
          <cell r="AG31">
            <v>0.44813902380952397</v>
          </cell>
        </row>
        <row r="32">
          <cell r="B32" t="str">
            <v>BPC0010036</v>
          </cell>
          <cell r="C32" t="str">
            <v>气缸缸体</v>
          </cell>
          <cell r="D32" t="str">
            <v>POM</v>
          </cell>
          <cell r="E32">
            <v>8.9999999999999993E-3</v>
          </cell>
          <cell r="F32">
            <v>9.7199999999999995E-3</v>
          </cell>
          <cell r="G32">
            <v>15.309699999999999</v>
          </cell>
          <cell r="H32">
            <v>0.9</v>
          </cell>
          <cell r="I32">
            <v>0.16534476000000001</v>
          </cell>
          <cell r="J32" t="str">
            <v>HTF86/TJ</v>
          </cell>
          <cell r="K32">
            <v>60</v>
          </cell>
          <cell r="L32">
            <v>60</v>
          </cell>
          <cell r="M32">
            <v>2</v>
          </cell>
          <cell r="N32">
            <v>21.2</v>
          </cell>
          <cell r="O32">
            <v>0.76</v>
          </cell>
          <cell r="P32">
            <v>22.5</v>
          </cell>
          <cell r="Q32">
            <v>0.1875</v>
          </cell>
          <cell r="R32">
            <v>0</v>
          </cell>
          <cell r="S32">
            <v>7.02483333333333E-3</v>
          </cell>
          <cell r="T32">
            <v>1.6666666666666701E-2</v>
          </cell>
          <cell r="U32">
            <v>0</v>
          </cell>
          <cell r="V32">
            <v>0.54166448177777804</v>
          </cell>
          <cell r="W32">
            <v>1.35</v>
          </cell>
          <cell r="X32">
            <v>-0.80833551822222205</v>
          </cell>
          <cell r="Y32">
            <v>3.0769354881763002E-2</v>
          </cell>
          <cell r="Z32">
            <v>0.34615524241983298</v>
          </cell>
          <cell r="AA32">
            <v>6.7133333333333295E-2</v>
          </cell>
          <cell r="AB32">
            <v>0.123938961463741</v>
          </cell>
          <cell r="AC32">
            <v>1.29689753891143E-2</v>
          </cell>
          <cell r="AD32">
            <v>0</v>
          </cell>
          <cell r="AE32">
            <v>0.69474690410320505</v>
          </cell>
          <cell r="AF32">
            <v>1000</v>
          </cell>
          <cell r="AG32">
            <v>0.65365863999999996</v>
          </cell>
        </row>
        <row r="33">
          <cell r="B33" t="str">
            <v>BPC0010037</v>
          </cell>
          <cell r="C33" t="str">
            <v>气缸端盖</v>
          </cell>
          <cell r="D33" t="str">
            <v>POM</v>
          </cell>
          <cell r="E33">
            <v>1.189E-3</v>
          </cell>
          <cell r="F33">
            <v>1.22467E-3</v>
          </cell>
          <cell r="G33">
            <v>15.309699999999999</v>
          </cell>
          <cell r="H33">
            <v>0.98</v>
          </cell>
          <cell r="I33">
            <v>1.91319696928571E-2</v>
          </cell>
          <cell r="J33" t="str">
            <v>HTF120/TJ</v>
          </cell>
          <cell r="K33">
            <v>65.454545454545496</v>
          </cell>
          <cell r="L33">
            <v>55</v>
          </cell>
          <cell r="M33">
            <v>4</v>
          </cell>
          <cell r="N33">
            <v>27.15</v>
          </cell>
          <cell r="O33">
            <v>0.76</v>
          </cell>
          <cell r="P33">
            <v>22.5</v>
          </cell>
          <cell r="Q33">
            <v>8.5937499999999903E-2</v>
          </cell>
          <cell r="R33">
            <v>0</v>
          </cell>
          <cell r="S33">
            <v>7.02483333333333E-3</v>
          </cell>
          <cell r="T33">
            <v>1.6666666666666701E-2</v>
          </cell>
          <cell r="U33">
            <v>0</v>
          </cell>
          <cell r="V33">
            <v>0.18733118633578699</v>
          </cell>
          <cell r="W33">
            <v>0.19</v>
          </cell>
          <cell r="X33">
            <v>-2.6688136642129298E-3</v>
          </cell>
          <cell r="Y33">
            <v>8.8968991189710703E-2</v>
          </cell>
          <cell r="Z33">
            <v>0.45874636082194498</v>
          </cell>
          <cell r="AA33">
            <v>3.9405208333333303E-2</v>
          </cell>
          <cell r="AB33">
            <v>0.210350497982222</v>
          </cell>
          <cell r="AC33">
            <v>3.7499540096551098E-2</v>
          </cell>
          <cell r="AD33">
            <v>0</v>
          </cell>
          <cell r="AE33">
            <v>0.89787087741726301</v>
          </cell>
          <cell r="AG33">
            <v>0.240403517039286</v>
          </cell>
        </row>
        <row r="34">
          <cell r="B34" t="str">
            <v>BPC0010038</v>
          </cell>
          <cell r="C34" t="str">
            <v>传动齿条</v>
          </cell>
          <cell r="D34" t="str">
            <v>POM</v>
          </cell>
          <cell r="E34">
            <v>3.0000000000000001E-3</v>
          </cell>
          <cell r="F34">
            <v>3.2100000000000002E-3</v>
          </cell>
          <cell r="G34">
            <v>15.309699999999999</v>
          </cell>
          <cell r="H34">
            <v>0.98</v>
          </cell>
          <cell r="I34">
            <v>5.0147078571428597E-2</v>
          </cell>
          <cell r="J34" t="str">
            <v>HTF120/TJ</v>
          </cell>
          <cell r="K34">
            <v>65.454545454545496</v>
          </cell>
          <cell r="L34">
            <v>55</v>
          </cell>
          <cell r="M34">
            <v>4</v>
          </cell>
          <cell r="N34">
            <v>27.15</v>
          </cell>
          <cell r="O34">
            <v>0.76</v>
          </cell>
          <cell r="P34">
            <v>22.5</v>
          </cell>
          <cell r="Q34">
            <v>8.5937499999999903E-2</v>
          </cell>
          <cell r="R34">
            <v>0</v>
          </cell>
          <cell r="S34">
            <v>7.02483333333333E-3</v>
          </cell>
          <cell r="T34">
            <v>1.6666666666666701E-2</v>
          </cell>
          <cell r="U34">
            <v>0</v>
          </cell>
          <cell r="V34">
            <v>0.22246054435131199</v>
          </cell>
          <cell r="W34">
            <v>0.2</v>
          </cell>
          <cell r="X34">
            <v>2.2460544351311899E-2</v>
          </cell>
          <cell r="Y34">
            <v>7.4919652450128604E-2</v>
          </cell>
          <cell r="Z34">
            <v>0.38630445794597401</v>
          </cell>
          <cell r="AA34">
            <v>3.9405208333333303E-2</v>
          </cell>
          <cell r="AB34">
            <v>0.17713347078349401</v>
          </cell>
          <cell r="AC34">
            <v>3.1577884311204597E-2</v>
          </cell>
          <cell r="AD34">
            <v>0</v>
          </cell>
          <cell r="AE34">
            <v>0.77457989812235695</v>
          </cell>
          <cell r="AG34">
            <v>0.28692618035714301</v>
          </cell>
        </row>
        <row r="35">
          <cell r="B35" t="str">
            <v>BPC0010039</v>
          </cell>
          <cell r="C35" t="str">
            <v>气缸杆</v>
          </cell>
          <cell r="D35" t="str">
            <v>POM</v>
          </cell>
          <cell r="E35">
            <v>2E-3</v>
          </cell>
          <cell r="F35">
            <v>2.14E-3</v>
          </cell>
          <cell r="G35">
            <v>15.309699999999999</v>
          </cell>
          <cell r="H35">
            <v>0.98</v>
          </cell>
          <cell r="I35">
            <v>3.3431385714285701E-2</v>
          </cell>
          <cell r="J35" t="str">
            <v>HTF120/TJ</v>
          </cell>
          <cell r="K35">
            <v>65.454545454545496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8.5937499999999903E-2</v>
          </cell>
          <cell r="R35">
            <v>0</v>
          </cell>
          <cell r="S35">
            <v>7.02483333333333E-3</v>
          </cell>
          <cell r="T35">
            <v>1.6666666666666701E-2</v>
          </cell>
          <cell r="U35">
            <v>0</v>
          </cell>
          <cell r="V35">
            <v>0.20352746366618099</v>
          </cell>
          <cell r="W35">
            <v>0.19</v>
          </cell>
          <cell r="X35">
            <v>1.3527463666180699E-2</v>
          </cell>
          <cell r="Y35">
            <v>8.1889030435729496E-2</v>
          </cell>
          <cell r="Z35">
            <v>0.422240313184229</v>
          </cell>
          <cell r="AA35">
            <v>3.9405208333333303E-2</v>
          </cell>
          <cell r="AB35">
            <v>0.19361125827207501</v>
          </cell>
          <cell r="AC35">
            <v>3.4515407438355503E-2</v>
          </cell>
          <cell r="AD35">
            <v>0</v>
          </cell>
          <cell r="AE35">
            <v>0.835740174264055</v>
          </cell>
          <cell r="AG35">
            <v>0.26185264107142803</v>
          </cell>
        </row>
        <row r="36">
          <cell r="B36" t="str">
            <v>BPC0010040</v>
          </cell>
          <cell r="C36" t="str">
            <v>扇形齿轮</v>
          </cell>
          <cell r="D36" t="str">
            <v>POM</v>
          </cell>
          <cell r="E36">
            <v>1E-3</v>
          </cell>
          <cell r="F36">
            <v>1.07E-3</v>
          </cell>
          <cell r="G36">
            <v>15.309699999999999</v>
          </cell>
          <cell r="H36">
            <v>0.98</v>
          </cell>
          <cell r="I36">
            <v>1.6715692857142899E-2</v>
          </cell>
          <cell r="J36" t="str">
            <v>HTF120/TJ</v>
          </cell>
          <cell r="K36">
            <v>65.454545454545496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8.5937499999999903E-2</v>
          </cell>
          <cell r="R36">
            <v>0</v>
          </cell>
          <cell r="S36">
            <v>7.02483333333333E-3</v>
          </cell>
          <cell r="T36">
            <v>1.6666666666666701E-2</v>
          </cell>
          <cell r="U36">
            <v>0</v>
          </cell>
          <cell r="V36">
            <v>0.18459438298104999</v>
          </cell>
          <cell r="W36">
            <v>0.17</v>
          </cell>
          <cell r="X36">
            <v>1.45943829810496E-2</v>
          </cell>
          <cell r="Y36">
            <v>9.0288048842622107E-2</v>
          </cell>
          <cell r="Z36">
            <v>0.46554775184476899</v>
          </cell>
          <cell r="AA36">
            <v>3.9405208333333303E-2</v>
          </cell>
          <cell r="AB36">
            <v>0.21346916247922099</v>
          </cell>
          <cell r="AC36">
            <v>3.8055509706676698E-2</v>
          </cell>
          <cell r="AD36">
            <v>0</v>
          </cell>
          <cell r="AE36">
            <v>0.90944636241256105</v>
          </cell>
          <cell r="AG36">
            <v>0.23677910178571401</v>
          </cell>
        </row>
        <row r="37">
          <cell r="B37" t="str">
            <v>BPC0010087</v>
          </cell>
          <cell r="C37" t="str">
            <v>气缸活塞</v>
          </cell>
          <cell r="D37" t="str">
            <v>POM</v>
          </cell>
          <cell r="E37">
            <v>2E-3</v>
          </cell>
          <cell r="F37">
            <v>2.14E-3</v>
          </cell>
          <cell r="G37">
            <v>15.309699999999999</v>
          </cell>
          <cell r="H37">
            <v>0.98</v>
          </cell>
          <cell r="I37">
            <v>3.3431385714285701E-2</v>
          </cell>
          <cell r="J37" t="str">
            <v>HTF86/TJ</v>
          </cell>
          <cell r="K37">
            <v>65.454545454545496</v>
          </cell>
          <cell r="L37">
            <v>55</v>
          </cell>
          <cell r="M37">
            <v>2</v>
          </cell>
          <cell r="N37">
            <v>21.2</v>
          </cell>
          <cell r="O37">
            <v>0.76</v>
          </cell>
          <cell r="P37">
            <v>22.5</v>
          </cell>
          <cell r="Q37">
            <v>0.171875</v>
          </cell>
          <cell r="R37">
            <v>0</v>
          </cell>
          <cell r="S37">
            <v>2.8067533333333301E-3</v>
          </cell>
          <cell r="T37">
            <v>6.6666666666666697E-3</v>
          </cell>
          <cell r="U37">
            <v>0</v>
          </cell>
          <cell r="V37">
            <v>0.31171653715257502</v>
          </cell>
          <cell r="W37">
            <v>0.27</v>
          </cell>
          <cell r="X37">
            <v>4.17165371525752E-2</v>
          </cell>
          <cell r="Y37">
            <v>2.1386952157124599E-2</v>
          </cell>
          <cell r="Z37">
            <v>0.55138236030086696</v>
          </cell>
          <cell r="AA37">
            <v>6.1538888888888803E-2</v>
          </cell>
          <cell r="AB37">
            <v>0.19741939087039101</v>
          </cell>
          <cell r="AC37">
            <v>9.0041848885274705E-3</v>
          </cell>
          <cell r="AD37">
            <v>0</v>
          </cell>
          <cell r="AE37">
            <v>0.89275068297732896</v>
          </cell>
          <cell r="AF37">
            <v>69020</v>
          </cell>
          <cell r="AG37">
            <v>0.40974133190476197</v>
          </cell>
        </row>
        <row r="38">
          <cell r="B38" t="str">
            <v>SHT0010683</v>
          </cell>
          <cell r="C38" t="str">
            <v>腰托调节开关面板</v>
          </cell>
          <cell r="D38" t="str">
            <v>ABS+PC</v>
          </cell>
          <cell r="E38">
            <v>0</v>
          </cell>
          <cell r="F38">
            <v>1.52125E-2</v>
          </cell>
          <cell r="G38">
            <v>18.584099999999999</v>
          </cell>
          <cell r="H38">
            <v>0.96</v>
          </cell>
          <cell r="I38">
            <v>0.29449023046875</v>
          </cell>
          <cell r="J38" t="str">
            <v>MA2000/700</v>
          </cell>
          <cell r="K38">
            <v>60</v>
          </cell>
          <cell r="L38">
            <v>60</v>
          </cell>
          <cell r="M38">
            <v>4</v>
          </cell>
          <cell r="N38">
            <v>39.75</v>
          </cell>
          <cell r="O38">
            <v>0.76</v>
          </cell>
          <cell r="P38">
            <v>22.5</v>
          </cell>
          <cell r="Q38">
            <v>9.375E-2</v>
          </cell>
          <cell r="R38">
            <v>0</v>
          </cell>
          <cell r="S38">
            <v>2.1031000000000001E-2</v>
          </cell>
          <cell r="T38">
            <v>0.05</v>
          </cell>
          <cell r="U38">
            <v>0</v>
          </cell>
          <cell r="V38">
            <v>0.59270525085449199</v>
          </cell>
          <cell r="W38">
            <v>0.75</v>
          </cell>
          <cell r="X38">
            <v>-0.15729474914550801</v>
          </cell>
          <cell r="Y38">
            <v>8.4358962448731298E-2</v>
          </cell>
          <cell r="Z38">
            <v>0.15817305459137099</v>
          </cell>
          <cell r="AA38">
            <v>6.2937499999999993E-2</v>
          </cell>
          <cell r="AB38">
            <v>0.106186843982341</v>
          </cell>
          <cell r="AC38">
            <v>3.5483066785185403E-2</v>
          </cell>
          <cell r="AD38">
            <v>0</v>
          </cell>
          <cell r="AE38">
            <v>0.50314219412737005</v>
          </cell>
          <cell r="AF38">
            <v>29366</v>
          </cell>
          <cell r="AG38">
            <v>0.74779759570312498</v>
          </cell>
        </row>
        <row r="39">
          <cell r="B39" t="str">
            <v>SHT0010684</v>
          </cell>
          <cell r="C39" t="str">
            <v>腰托调节开关前按钮1</v>
          </cell>
          <cell r="D39" t="str">
            <v>ABS+PC</v>
          </cell>
          <cell r="E39">
            <v>3.0000000000000001E-3</v>
          </cell>
          <cell r="F39">
            <v>3.0333000000000001E-3</v>
          </cell>
          <cell r="G39">
            <v>18.584099999999999</v>
          </cell>
          <cell r="H39">
            <v>0.98</v>
          </cell>
          <cell r="I39">
            <v>5.75215821734694E-2</v>
          </cell>
          <cell r="J39" t="str">
            <v>MA2000/700</v>
          </cell>
          <cell r="K39">
            <v>65.454545454545496</v>
          </cell>
          <cell r="L39">
            <v>55</v>
          </cell>
          <cell r="M39">
            <v>3</v>
          </cell>
          <cell r="N39">
            <v>39.75</v>
          </cell>
          <cell r="O39">
            <v>0.76</v>
          </cell>
          <cell r="P39">
            <v>22.5</v>
          </cell>
          <cell r="Q39">
            <v>0.114583333333333</v>
          </cell>
          <cell r="R39">
            <v>0</v>
          </cell>
          <cell r="S39">
            <v>4.6832222222222197E-3</v>
          </cell>
          <cell r="T39">
            <v>1.1111111111111099E-2</v>
          </cell>
          <cell r="U39">
            <v>0.2</v>
          </cell>
          <cell r="V39">
            <v>0.49785725633933797</v>
          </cell>
          <cell r="W39">
            <v>0.21</v>
          </cell>
          <cell r="X39">
            <v>0.28785725633933801</v>
          </cell>
          <cell r="Y39">
            <v>2.23178651503631E-2</v>
          </cell>
          <cell r="Z39">
            <v>0.23015298436312001</v>
          </cell>
          <cell r="AA39">
            <v>7.6923611111111095E-2</v>
          </cell>
          <cell r="AB39">
            <v>0.15450937016910801</v>
          </cell>
          <cell r="AC39">
            <v>9.4067569822265506E-3</v>
          </cell>
          <cell r="AD39">
            <v>0.40172157270653602</v>
          </cell>
          <cell r="AE39">
            <v>0.88446169772352801</v>
          </cell>
          <cell r="AF39">
            <v>18895</v>
          </cell>
          <cell r="AG39">
            <v>0.58933712326020404</v>
          </cell>
        </row>
        <row r="40">
          <cell r="B40" t="str">
            <v>SHT0010685</v>
          </cell>
          <cell r="C40" t="str">
            <v>腰托调节开关中间按钮2</v>
          </cell>
          <cell r="D40" t="str">
            <v>ABS+PC</v>
          </cell>
          <cell r="E40">
            <v>3.0000000000000001E-3</v>
          </cell>
          <cell r="F40">
            <v>3.0333000000000001E-3</v>
          </cell>
          <cell r="G40">
            <v>18.584099999999999</v>
          </cell>
          <cell r="H40">
            <v>0.98</v>
          </cell>
          <cell r="I40">
            <v>5.75215821734694E-2</v>
          </cell>
          <cell r="J40" t="str">
            <v>MA2000/700</v>
          </cell>
          <cell r="K40">
            <v>65.454545454545496</v>
          </cell>
          <cell r="L40">
            <v>55</v>
          </cell>
          <cell r="M40">
            <v>3</v>
          </cell>
          <cell r="N40">
            <v>39.75</v>
          </cell>
          <cell r="O40">
            <v>0.76</v>
          </cell>
          <cell r="P40">
            <v>22.5</v>
          </cell>
          <cell r="Q40">
            <v>0.114583333333333</v>
          </cell>
          <cell r="R40">
            <v>0</v>
          </cell>
          <cell r="S40">
            <v>4.6832222222222197E-3</v>
          </cell>
          <cell r="T40">
            <v>1.1111111111111099E-2</v>
          </cell>
          <cell r="U40">
            <v>0.2</v>
          </cell>
          <cell r="V40">
            <v>0.49785725633933797</v>
          </cell>
          <cell r="W40">
            <v>0.21</v>
          </cell>
          <cell r="X40">
            <v>0.28785725633933801</v>
          </cell>
          <cell r="Y40">
            <v>2.23178651503631E-2</v>
          </cell>
          <cell r="Z40">
            <v>0.23015298436312001</v>
          </cell>
          <cell r="AA40">
            <v>7.6923611111111095E-2</v>
          </cell>
          <cell r="AB40">
            <v>0.15450937016910801</v>
          </cell>
          <cell r="AC40">
            <v>9.4067569822265506E-3</v>
          </cell>
          <cell r="AD40">
            <v>0.40172157270653602</v>
          </cell>
          <cell r="AE40">
            <v>0.88446169772352801</v>
          </cell>
          <cell r="AF40">
            <v>21830</v>
          </cell>
          <cell r="AG40">
            <v>0.58933712326020404</v>
          </cell>
        </row>
        <row r="41">
          <cell r="B41" t="str">
            <v>SHT0010686</v>
          </cell>
          <cell r="C41" t="str">
            <v>腰托调节开关后按钮3</v>
          </cell>
          <cell r="D41" t="str">
            <v>ABS+PC</v>
          </cell>
          <cell r="E41">
            <v>3.0000000000000001E-3</v>
          </cell>
          <cell r="F41">
            <v>3.0333000000000001E-3</v>
          </cell>
          <cell r="G41">
            <v>18.584099999999999</v>
          </cell>
          <cell r="H41">
            <v>0.98</v>
          </cell>
          <cell r="I41">
            <v>5.75215821734694E-2</v>
          </cell>
          <cell r="J41" t="str">
            <v>MA2000/700</v>
          </cell>
          <cell r="K41">
            <v>65.454545454545496</v>
          </cell>
          <cell r="L41">
            <v>55</v>
          </cell>
          <cell r="M41">
            <v>3</v>
          </cell>
          <cell r="N41">
            <v>39.75</v>
          </cell>
          <cell r="O41">
            <v>0.76</v>
          </cell>
          <cell r="P41">
            <v>22.5</v>
          </cell>
          <cell r="Q41">
            <v>0.114583333333333</v>
          </cell>
          <cell r="R41">
            <v>0</v>
          </cell>
          <cell r="S41">
            <v>4.6832222222222197E-3</v>
          </cell>
          <cell r="T41">
            <v>1.1111111111111099E-2</v>
          </cell>
          <cell r="U41">
            <v>0.2</v>
          </cell>
          <cell r="V41">
            <v>0.49785725633933797</v>
          </cell>
          <cell r="W41">
            <v>0.21</v>
          </cell>
          <cell r="X41">
            <v>0.28785725633933801</v>
          </cell>
          <cell r="Y41">
            <v>2.23178651503631E-2</v>
          </cell>
          <cell r="Z41">
            <v>0.23015298436312001</v>
          </cell>
          <cell r="AA41">
            <v>7.6923611111111095E-2</v>
          </cell>
          <cell r="AB41">
            <v>0.15450937016910801</v>
          </cell>
          <cell r="AC41">
            <v>9.4067569822265506E-3</v>
          </cell>
          <cell r="AD41">
            <v>0.40172157270653602</v>
          </cell>
          <cell r="AE41">
            <v>0.88446169772352801</v>
          </cell>
          <cell r="AF41">
            <v>3440</v>
          </cell>
          <cell r="AG41">
            <v>0.58933712326020404</v>
          </cell>
        </row>
        <row r="42">
          <cell r="B42" t="str">
            <v>SHT0011464</v>
          </cell>
          <cell r="C42" t="str">
            <v>腰托开关按钮堵盖</v>
          </cell>
          <cell r="D42" t="str">
            <v>PA6+GF30</v>
          </cell>
          <cell r="E42">
            <v>6.0000000000000001E-3</v>
          </cell>
          <cell r="F42">
            <v>6.3E-3</v>
          </cell>
          <cell r="G42">
            <v>13.716799999999999</v>
          </cell>
          <cell r="H42">
            <v>0.98</v>
          </cell>
          <cell r="I42">
            <v>8.8179428571428603E-2</v>
          </cell>
          <cell r="J42" t="str">
            <v>HTF86/TJ</v>
          </cell>
          <cell r="K42">
            <v>55.384615384615401</v>
          </cell>
          <cell r="L42">
            <v>65</v>
          </cell>
          <cell r="M42">
            <v>8</v>
          </cell>
          <cell r="N42">
            <v>21.2</v>
          </cell>
          <cell r="O42">
            <v>0.76</v>
          </cell>
          <cell r="P42">
            <v>22.5</v>
          </cell>
          <cell r="Q42">
            <v>5.078125E-2</v>
          </cell>
          <cell r="R42">
            <v>0</v>
          </cell>
          <cell r="S42">
            <v>4.6832222222222197E-3</v>
          </cell>
          <cell r="T42">
            <v>1.1111111111111099E-2</v>
          </cell>
          <cell r="U42">
            <v>0</v>
          </cell>
          <cell r="V42">
            <v>0.19378240634110799</v>
          </cell>
          <cell r="W42">
            <v>0.28000000000000003</v>
          </cell>
          <cell r="X42">
            <v>-8.6217593658892103E-2</v>
          </cell>
          <cell r="Y42">
            <v>5.7338079967655199E-2</v>
          </cell>
          <cell r="Z42">
            <v>0.26205294360217402</v>
          </cell>
          <cell r="AA42">
            <v>1.81819444444444E-2</v>
          </cell>
          <cell r="AB42">
            <v>9.3826600607071903E-2</v>
          </cell>
          <cell r="AC42">
            <v>2.4167427325566999E-2</v>
          </cell>
          <cell r="AD42">
            <v>0</v>
          </cell>
          <cell r="AE42">
            <v>0.54495647857623497</v>
          </cell>
          <cell r="AF42">
            <v>13700</v>
          </cell>
          <cell r="AG42">
            <v>0.25150826785714298</v>
          </cell>
        </row>
        <row r="43">
          <cell r="B43" t="str">
            <v>BPC0010065</v>
          </cell>
          <cell r="C43" t="str">
            <v>按钮外壳</v>
          </cell>
          <cell r="D43" t="str">
            <v>POM</v>
          </cell>
          <cell r="E43">
            <v>1.2E-2</v>
          </cell>
          <cell r="F43">
            <v>1.2959999999999999E-2</v>
          </cell>
          <cell r="G43">
            <v>15.309699999999999</v>
          </cell>
          <cell r="H43">
            <v>0.94</v>
          </cell>
          <cell r="I43">
            <v>0.211078417021277</v>
          </cell>
          <cell r="J43" t="str">
            <v>HTF120/TJ</v>
          </cell>
          <cell r="K43">
            <v>51.428571428571502</v>
          </cell>
          <cell r="L43">
            <v>69.999999999999901</v>
          </cell>
          <cell r="M43">
            <v>2</v>
          </cell>
          <cell r="N43">
            <v>27.15</v>
          </cell>
          <cell r="O43">
            <v>0.76</v>
          </cell>
          <cell r="P43">
            <v>22.5</v>
          </cell>
          <cell r="Q43">
            <v>0.21875</v>
          </cell>
          <cell r="R43">
            <v>0</v>
          </cell>
          <cell r="S43">
            <v>2.2338E-2</v>
          </cell>
          <cell r="T43">
            <v>0.05</v>
          </cell>
          <cell r="U43">
            <v>0</v>
          </cell>
          <cell r="V43">
            <v>0.69834562541874201</v>
          </cell>
          <cell r="W43">
            <v>1.33</v>
          </cell>
          <cell r="X43">
            <v>-0.63165437458125795</v>
          </cell>
          <cell r="Y43">
            <v>7.1597785079585793E-2</v>
          </cell>
          <cell r="Z43">
            <v>0.313240309723187</v>
          </cell>
          <cell r="AA43">
            <v>0.100304166666667</v>
          </cell>
          <cell r="AB43">
            <v>0.143631123351739</v>
          </cell>
          <cell r="AC43">
            <v>3.1987026462155801E-2</v>
          </cell>
          <cell r="AD43">
            <v>0</v>
          </cell>
          <cell r="AE43">
            <v>0.69774505726342895</v>
          </cell>
          <cell r="AF43">
            <v>1050</v>
          </cell>
          <cell r="AG43">
            <v>0.86753687553191505</v>
          </cell>
        </row>
        <row r="44">
          <cell r="B44" t="str">
            <v>SHT0011210</v>
          </cell>
          <cell r="C44" t="str">
            <v>气囊上盖</v>
          </cell>
          <cell r="D44" t="str">
            <v>PA6+GF30</v>
          </cell>
          <cell r="E44">
            <v>0</v>
          </cell>
          <cell r="F44">
            <v>8.48E-2</v>
          </cell>
          <cell r="G44">
            <v>13.716799999999999</v>
          </cell>
          <cell r="H44">
            <v>0.95</v>
          </cell>
          <cell r="I44">
            <v>1.22440488421053</v>
          </cell>
          <cell r="J44" t="str">
            <v>MA3200/1700</v>
          </cell>
          <cell r="K44">
            <v>34.285714285714299</v>
          </cell>
          <cell r="L44">
            <v>105</v>
          </cell>
          <cell r="M44">
            <v>2</v>
          </cell>
          <cell r="N44">
            <v>75.900000000000006</v>
          </cell>
          <cell r="O44">
            <v>0.76</v>
          </cell>
          <cell r="P44">
            <v>22.5</v>
          </cell>
          <cell r="Q44">
            <v>0.328125</v>
          </cell>
          <cell r="R44">
            <v>0</v>
          </cell>
          <cell r="S44">
            <v>5.6082666666666697E-2</v>
          </cell>
          <cell r="T44">
            <v>0.133333333333333</v>
          </cell>
          <cell r="U44">
            <v>0</v>
          </cell>
          <cell r="V44">
            <v>2.4948771015512499</v>
          </cell>
          <cell r="W44">
            <v>3.65</v>
          </cell>
          <cell r="X44">
            <v>-1.15512289844875</v>
          </cell>
          <cell r="Y44">
            <v>5.3442846242979201E-2</v>
          </cell>
          <cell r="Z44">
            <v>0.13151950442608201</v>
          </cell>
          <cell r="AA44">
            <v>0.4206125</v>
          </cell>
          <cell r="AB44">
            <v>0.168590468740313</v>
          </cell>
          <cell r="AC44">
            <v>2.2479129986722E-2</v>
          </cell>
          <cell r="AD44">
            <v>0</v>
          </cell>
          <cell r="AE44">
            <v>0.50923238525487802</v>
          </cell>
          <cell r="AF44">
            <v>8451</v>
          </cell>
          <cell r="AG44">
            <v>3.14912957631579</v>
          </cell>
        </row>
        <row r="45">
          <cell r="B45" t="str">
            <v>SHT0011211</v>
          </cell>
          <cell r="C45" t="str">
            <v>气囊下盖</v>
          </cell>
          <cell r="D45" t="str">
            <v>PA6+GF30</v>
          </cell>
          <cell r="E45">
            <v>0</v>
          </cell>
          <cell r="F45">
            <v>0.23956</v>
          </cell>
          <cell r="G45">
            <v>13.716799999999999</v>
          </cell>
          <cell r="H45">
            <v>0.95</v>
          </cell>
          <cell r="I45">
            <v>3.4589437978947402</v>
          </cell>
          <cell r="J45" t="str">
            <v>MA3200/1700</v>
          </cell>
          <cell r="K45">
            <v>34.285714285714299</v>
          </cell>
          <cell r="L45">
            <v>105</v>
          </cell>
          <cell r="M45">
            <v>2</v>
          </cell>
          <cell r="N45">
            <v>75.900000000000006</v>
          </cell>
          <cell r="O45">
            <v>0.76</v>
          </cell>
          <cell r="P45">
            <v>22.5</v>
          </cell>
          <cell r="Q45">
            <v>0.328125</v>
          </cell>
          <cell r="R45">
            <v>0</v>
          </cell>
          <cell r="S45">
            <v>8.4124000000000004E-2</v>
          </cell>
          <cell r="T45">
            <v>0.2</v>
          </cell>
          <cell r="U45">
            <v>0</v>
          </cell>
          <cell r="V45">
            <v>5.2004674112243796</v>
          </cell>
          <cell r="W45">
            <v>8.8699999999999992</v>
          </cell>
          <cell r="X45">
            <v>-3.6695325887756201</v>
          </cell>
          <cell r="Y45">
            <v>3.8458081588653298E-2</v>
          </cell>
          <cell r="Z45">
            <v>6.3095290106384302E-2</v>
          </cell>
          <cell r="AA45">
            <v>0.4206125</v>
          </cell>
          <cell r="AB45">
            <v>8.0879749211037202E-2</v>
          </cell>
          <cell r="AC45">
            <v>1.6176238277819398E-2</v>
          </cell>
          <cell r="AD45">
            <v>0</v>
          </cell>
          <cell r="AE45">
            <v>0.33487828604998798</v>
          </cell>
          <cell r="AF45">
            <v>3710</v>
          </cell>
          <cell r="AG45">
            <v>6.5956459468421098</v>
          </cell>
        </row>
        <row r="46">
          <cell r="B46" t="str">
            <v>SHT0011510</v>
          </cell>
          <cell r="C46" t="str">
            <v>副驾驶座椅高度调节手柄</v>
          </cell>
          <cell r="D46" t="str">
            <v>PA6+GF30</v>
          </cell>
          <cell r="E46">
            <v>8.5000000000000006E-2</v>
          </cell>
          <cell r="F46">
            <v>8.9249999999999996E-2</v>
          </cell>
          <cell r="G46">
            <v>13.716799999999999</v>
          </cell>
          <cell r="H46">
            <v>0.95</v>
          </cell>
          <cell r="I46">
            <v>1.2886572631578901</v>
          </cell>
          <cell r="J46" t="str">
            <v>MA3200/1700</v>
          </cell>
          <cell r="K46">
            <v>48</v>
          </cell>
          <cell r="L46">
            <v>75</v>
          </cell>
          <cell r="M46">
            <v>2</v>
          </cell>
          <cell r="N46">
            <v>75.900000000000006</v>
          </cell>
          <cell r="O46">
            <v>0.76</v>
          </cell>
          <cell r="P46">
            <v>22.5</v>
          </cell>
          <cell r="Q46">
            <v>0.234375</v>
          </cell>
          <cell r="R46">
            <v>0</v>
          </cell>
          <cell r="S46">
            <v>9.4781111111111094E-2</v>
          </cell>
          <cell r="T46">
            <v>0.22222222222222199</v>
          </cell>
          <cell r="U46">
            <v>0.3</v>
          </cell>
          <cell r="V46">
            <v>2.7475837934441301</v>
          </cell>
          <cell r="W46">
            <v>3.45</v>
          </cell>
          <cell r="X46">
            <v>-0.702416206555869</v>
          </cell>
          <cell r="Y46">
            <v>8.0879142886362596E-2</v>
          </cell>
          <cell r="Z46">
            <v>8.5302221012960602E-2</v>
          </cell>
          <cell r="AA46">
            <v>0.30043750000000002</v>
          </cell>
          <cell r="AB46">
            <v>0.10934607370914699</v>
          </cell>
          <cell r="AC46">
            <v>3.4496167628176998E-2</v>
          </cell>
          <cell r="AD46">
            <v>0.10918684289659</v>
          </cell>
          <cell r="AE46">
            <v>0.530985272866768</v>
          </cell>
          <cell r="AF46">
            <v>4296</v>
          </cell>
          <cell r="AG46">
            <v>3.3522079780701701</v>
          </cell>
        </row>
        <row r="47">
          <cell r="B47" t="str">
            <v>SHT0010349</v>
          </cell>
          <cell r="C47" t="str">
            <v>主驾驶座椅高度调节手柄</v>
          </cell>
          <cell r="D47" t="str">
            <v>PA6+GF30</v>
          </cell>
          <cell r="E47">
            <v>8.5000000000000006E-2</v>
          </cell>
          <cell r="F47">
            <v>8.9249999999999996E-2</v>
          </cell>
          <cell r="G47">
            <v>13.716799999999999</v>
          </cell>
          <cell r="H47">
            <v>0.95</v>
          </cell>
          <cell r="I47">
            <v>1.2886572631578901</v>
          </cell>
          <cell r="J47" t="str">
            <v>MA3200/1700</v>
          </cell>
          <cell r="K47">
            <v>48</v>
          </cell>
          <cell r="L47">
            <v>75</v>
          </cell>
          <cell r="M47">
            <v>2</v>
          </cell>
          <cell r="N47">
            <v>75.900000000000006</v>
          </cell>
          <cell r="O47">
            <v>0.76</v>
          </cell>
          <cell r="P47">
            <v>22.5</v>
          </cell>
          <cell r="Q47">
            <v>0.234375</v>
          </cell>
          <cell r="R47">
            <v>0</v>
          </cell>
          <cell r="S47">
            <v>9.4781111111111094E-2</v>
          </cell>
          <cell r="T47">
            <v>0.22222222222222199</v>
          </cell>
          <cell r="U47">
            <v>0</v>
          </cell>
          <cell r="V47">
            <v>2.4475837934441298</v>
          </cell>
          <cell r="W47">
            <v>3.45</v>
          </cell>
          <cell r="X47">
            <v>-1.0024162065558699</v>
          </cell>
          <cell r="Y47">
            <v>9.0792488011011405E-2</v>
          </cell>
          <cell r="Z47">
            <v>9.5757702199113601E-2</v>
          </cell>
          <cell r="AA47">
            <v>0.30043750000000002</v>
          </cell>
          <cell r="AB47">
            <v>0.122748606525637</v>
          </cell>
          <cell r="AC47">
            <v>3.8724358024016498E-2</v>
          </cell>
          <cell r="AD47">
            <v>0</v>
          </cell>
          <cell r="AE47">
            <v>0.47349820397995501</v>
          </cell>
          <cell r="AF47">
            <v>6550</v>
          </cell>
          <cell r="AG47">
            <v>3.0522079780701699</v>
          </cell>
        </row>
        <row r="48">
          <cell r="B48" t="str">
            <v>SHT0010362</v>
          </cell>
          <cell r="C48" t="str">
            <v>升降可回位机构底座</v>
          </cell>
          <cell r="D48" t="str">
            <v>PA6+GF30</v>
          </cell>
          <cell r="E48">
            <v>3.5000000000000003E-2</v>
          </cell>
          <cell r="F48">
            <v>3.6749999999999998E-2</v>
          </cell>
          <cell r="G48">
            <v>13.716799999999999</v>
          </cell>
          <cell r="H48">
            <v>0.93</v>
          </cell>
          <cell r="I48">
            <v>0.54203483870967695</v>
          </cell>
          <cell r="J48" t="str">
            <v>MA2000/700</v>
          </cell>
          <cell r="K48">
            <v>51.428571428571502</v>
          </cell>
          <cell r="L48">
            <v>69.999999999999901</v>
          </cell>
          <cell r="M48">
            <v>2</v>
          </cell>
          <cell r="N48">
            <v>39.75</v>
          </cell>
          <cell r="O48">
            <v>0.76</v>
          </cell>
          <cell r="P48">
            <v>22.5</v>
          </cell>
          <cell r="Q48">
            <v>0.21875</v>
          </cell>
          <cell r="R48">
            <v>0</v>
          </cell>
          <cell r="S48">
            <v>1.40496666666667E-2</v>
          </cell>
          <cell r="T48">
            <v>3.3333333333333298E-2</v>
          </cell>
          <cell r="U48">
            <v>0</v>
          </cell>
          <cell r="V48">
            <v>1.13069407093305</v>
          </cell>
          <cell r="W48">
            <v>1.56</v>
          </cell>
          <cell r="X48">
            <v>-0.42930592906694498</v>
          </cell>
          <cell r="Y48">
            <v>2.9480417550811499E-2</v>
          </cell>
          <cell r="Z48">
            <v>0.19346524017719999</v>
          </cell>
          <cell r="AA48">
            <v>0.14685416666666601</v>
          </cell>
          <cell r="AB48">
            <v>0.129879664572294</v>
          </cell>
          <cell r="AC48">
            <v>1.24257011934916E-2</v>
          </cell>
          <cell r="AD48">
            <v>0</v>
          </cell>
          <cell r="AE48">
            <v>0.52061759883255898</v>
          </cell>
          <cell r="AF48">
            <v>7368</v>
          </cell>
          <cell r="AG48">
            <v>1.40884150806451</v>
          </cell>
        </row>
        <row r="49">
          <cell r="B49" t="str">
            <v>SHT0010363</v>
          </cell>
          <cell r="C49" t="str">
            <v>可回位机构卡轮</v>
          </cell>
          <cell r="D49" t="str">
            <v>PPS</v>
          </cell>
          <cell r="E49">
            <v>0</v>
          </cell>
          <cell r="F49">
            <v>1.7600000000000001E-2</v>
          </cell>
          <cell r="G49">
            <v>60.177</v>
          </cell>
          <cell r="H49">
            <v>0.65</v>
          </cell>
          <cell r="I49">
            <v>1.629408</v>
          </cell>
          <cell r="J49" t="str">
            <v>MA1600IIS/570</v>
          </cell>
          <cell r="K49">
            <v>65</v>
          </cell>
          <cell r="L49">
            <v>55.384615384615401</v>
          </cell>
          <cell r="M49">
            <v>4</v>
          </cell>
          <cell r="N49">
            <v>48.5</v>
          </cell>
          <cell r="O49">
            <v>0.76</v>
          </cell>
          <cell r="P49">
            <v>22.5</v>
          </cell>
          <cell r="Q49">
            <v>8.6538461538461495E-2</v>
          </cell>
          <cell r="R49">
            <v>0</v>
          </cell>
          <cell r="S49">
            <v>2.2338E-2</v>
          </cell>
          <cell r="T49">
            <v>0.05</v>
          </cell>
          <cell r="U49">
            <v>0</v>
          </cell>
          <cell r="V49">
            <v>3.1236956852071001</v>
          </cell>
          <cell r="W49">
            <v>2.87</v>
          </cell>
          <cell r="X49">
            <v>0.25369568520710001</v>
          </cell>
          <cell r="Y49">
            <v>1.6006680880210299E-2</v>
          </cell>
          <cell r="Z49">
            <v>2.77038707542102E-2</v>
          </cell>
          <cell r="AA49">
            <v>7.0884615384615393E-2</v>
          </cell>
          <cell r="AB49">
            <v>2.26925483555597E-2</v>
          </cell>
          <cell r="AC49">
            <v>7.15114475004277E-3</v>
          </cell>
          <cell r="AD49">
            <v>0</v>
          </cell>
          <cell r="AE49">
            <v>0.47837172240676501</v>
          </cell>
          <cell r="AF49">
            <v>68310</v>
          </cell>
          <cell r="AG49">
            <v>2.7525846153846101</v>
          </cell>
        </row>
        <row r="50">
          <cell r="B50" t="str">
            <v>SHT0010665</v>
          </cell>
          <cell r="C50" t="str">
            <v>阻尼调节手柄</v>
          </cell>
          <cell r="D50" t="str">
            <v>PA6+GF30</v>
          </cell>
          <cell r="E50">
            <v>1.4999999999999999E-2</v>
          </cell>
          <cell r="F50">
            <v>1.575E-2</v>
          </cell>
          <cell r="G50">
            <v>13.716799999999999</v>
          </cell>
          <cell r="H50">
            <v>0.98</v>
          </cell>
          <cell r="I50">
            <v>0.22044857142857099</v>
          </cell>
          <cell r="J50" t="str">
            <v>MA1600IIS/570</v>
          </cell>
          <cell r="K50">
            <v>48</v>
          </cell>
          <cell r="L50">
            <v>75</v>
          </cell>
          <cell r="M50">
            <v>2</v>
          </cell>
          <cell r="N50">
            <v>48.5</v>
          </cell>
          <cell r="O50">
            <v>0.76</v>
          </cell>
          <cell r="P50">
            <v>22.5</v>
          </cell>
          <cell r="Q50">
            <v>0.234375</v>
          </cell>
          <cell r="R50">
            <v>0</v>
          </cell>
          <cell r="S50">
            <v>2.9348333333333299E-2</v>
          </cell>
          <cell r="T50">
            <v>6.6666666666666693E-2</v>
          </cell>
          <cell r="U50">
            <v>0</v>
          </cell>
          <cell r="V50">
            <v>0.82861810131195301</v>
          </cell>
          <cell r="W50">
            <v>1.0900000000000001</v>
          </cell>
          <cell r="X50">
            <v>-0.26138189868804701</v>
          </cell>
          <cell r="Y50">
            <v>8.0455238138188404E-2</v>
          </cell>
          <cell r="Z50">
            <v>0.28285044657956798</v>
          </cell>
          <cell r="AA50">
            <v>0.19197916666666701</v>
          </cell>
          <cell r="AB50">
            <v>0.23168594357606401</v>
          </cell>
          <cell r="AC50">
            <v>3.5418407209383898E-2</v>
          </cell>
          <cell r="AD50">
            <v>0</v>
          </cell>
          <cell r="AE50">
            <v>0.73395636532736297</v>
          </cell>
          <cell r="AF50">
            <v>10533</v>
          </cell>
          <cell r="AG50">
            <v>1.0662191071428599</v>
          </cell>
        </row>
        <row r="51">
          <cell r="B51" t="str">
            <v>SHT0010663</v>
          </cell>
          <cell r="C51" t="str">
            <v>阻尼调节底座</v>
          </cell>
          <cell r="D51" t="str">
            <v>POM</v>
          </cell>
          <cell r="E51">
            <v>0</v>
          </cell>
          <cell r="F51">
            <v>1.6250000000000001E-2</v>
          </cell>
          <cell r="G51">
            <v>15.309699999999999</v>
          </cell>
          <cell r="H51">
            <v>0.95</v>
          </cell>
          <cell r="I51">
            <v>0.26187644736842097</v>
          </cell>
          <cell r="J51" t="str">
            <v>HTF120/TJ</v>
          </cell>
          <cell r="K51">
            <v>65</v>
          </cell>
          <cell r="L51">
            <v>55.384615384615401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0.17307692307692299</v>
          </cell>
          <cell r="R51">
            <v>0</v>
          </cell>
          <cell r="S51">
            <v>2.2338E-2</v>
          </cell>
          <cell r="T51">
            <v>0.05</v>
          </cell>
          <cell r="U51">
            <v>0</v>
          </cell>
          <cell r="V51">
            <v>0.67327436724909395</v>
          </cell>
          <cell r="W51">
            <v>0.76</v>
          </cell>
          <cell r="X51">
            <v>-8.6725632750905696E-2</v>
          </cell>
          <cell r="Y51">
            <v>7.4263929286797398E-2</v>
          </cell>
          <cell r="Z51">
            <v>0.25706744753122202</v>
          </cell>
          <cell r="AA51">
            <v>7.9361538461538497E-2</v>
          </cell>
          <cell r="AB51">
            <v>0.11787399360798299</v>
          </cell>
          <cell r="AC51">
            <v>3.3178153048169602E-2</v>
          </cell>
          <cell r="AD51">
            <v>0</v>
          </cell>
          <cell r="AE51">
            <v>0.61104052061507697</v>
          </cell>
          <cell r="AF51">
            <v>10565</v>
          </cell>
          <cell r="AG51">
            <v>0.843810363360324</v>
          </cell>
        </row>
        <row r="52">
          <cell r="B52" t="str">
            <v>SHT0011473</v>
          </cell>
          <cell r="C52" t="str">
            <v>水平减震调节底座</v>
          </cell>
          <cell r="D52" t="str">
            <v>POM</v>
          </cell>
          <cell r="E52">
            <v>1.4E-2</v>
          </cell>
          <cell r="F52">
            <v>1.47E-2</v>
          </cell>
          <cell r="G52">
            <v>15.309699999999999</v>
          </cell>
          <cell r="H52">
            <v>0.95</v>
          </cell>
          <cell r="I52">
            <v>0.23689746315789501</v>
          </cell>
          <cell r="J52" t="str">
            <v>HTF120/TJ</v>
          </cell>
          <cell r="K52">
            <v>55.384615384615401</v>
          </cell>
          <cell r="L52">
            <v>65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0.203125</v>
          </cell>
          <cell r="R52">
            <v>0</v>
          </cell>
          <cell r="S52">
            <v>3.7573599999999999E-2</v>
          </cell>
          <cell r="T52">
            <v>0.08</v>
          </cell>
          <cell r="U52">
            <v>0</v>
          </cell>
          <cell r="V52">
            <v>0.74053135958448801</v>
          </cell>
          <cell r="W52">
            <v>0.76</v>
          </cell>
          <cell r="X52">
            <v>-1.94686404155122E-2</v>
          </cell>
          <cell r="Y52">
            <v>0.10803053640414099</v>
          </cell>
          <cell r="Z52">
            <v>0.27429628383863902</v>
          </cell>
          <cell r="AA52">
            <v>9.3139583333333303E-2</v>
          </cell>
          <cell r="AB52">
            <v>0.12577398934947701</v>
          </cell>
          <cell r="AC52">
            <v>5.0738702032932903E-2</v>
          </cell>
          <cell r="AD52">
            <v>0</v>
          </cell>
          <cell r="AE52">
            <v>0.68009799977840502</v>
          </cell>
          <cell r="AF52">
            <v>0</v>
          </cell>
          <cell r="AG52">
            <v>0.91731666973684201</v>
          </cell>
        </row>
        <row r="53">
          <cell r="B53" t="str">
            <v>SHT0010664</v>
          </cell>
          <cell r="C53" t="str">
            <v>阻尼调节旋转块</v>
          </cell>
          <cell r="D53" t="str">
            <v>PA6+GF30</v>
          </cell>
          <cell r="E53">
            <v>8.0000000000000002E-3</v>
          </cell>
          <cell r="F53">
            <v>8.4799999999999997E-3</v>
          </cell>
          <cell r="G53">
            <v>13.716799999999999</v>
          </cell>
          <cell r="H53">
            <v>0.99</v>
          </cell>
          <cell r="I53">
            <v>0.11749339797979801</v>
          </cell>
          <cell r="J53" t="str">
            <v>MA2000/700</v>
          </cell>
          <cell r="K53">
            <v>55.384615384615401</v>
          </cell>
          <cell r="L53">
            <v>65</v>
          </cell>
          <cell r="M53">
            <v>2</v>
          </cell>
          <cell r="N53">
            <v>39.75</v>
          </cell>
          <cell r="O53">
            <v>0.76</v>
          </cell>
          <cell r="P53">
            <v>22.5</v>
          </cell>
          <cell r="Q53">
            <v>0.203125</v>
          </cell>
          <cell r="R53">
            <v>0</v>
          </cell>
          <cell r="S53">
            <v>2.8623333333333299E-2</v>
          </cell>
          <cell r="T53">
            <v>6.6666666666666693E-2</v>
          </cell>
          <cell r="U53">
            <v>0</v>
          </cell>
          <cell r="V53">
            <v>0.60766485783593505</v>
          </cell>
          <cell r="W53">
            <v>0.72</v>
          </cell>
          <cell r="X53">
            <v>-0.112335142164065</v>
          </cell>
          <cell r="Y53">
            <v>0.109709597003989</v>
          </cell>
          <cell r="Z53">
            <v>0.33427142837152901</v>
          </cell>
          <cell r="AA53">
            <v>0.13636458333333301</v>
          </cell>
          <cell r="AB53">
            <v>0.22440755224675299</v>
          </cell>
          <cell r="AC53">
            <v>4.7103815473662602E-2</v>
          </cell>
          <cell r="AD53">
            <v>0</v>
          </cell>
          <cell r="AE53">
            <v>0.80664769985510598</v>
          </cell>
          <cell r="AF53">
            <v>9608</v>
          </cell>
          <cell r="AG53">
            <v>0.780764471969697</v>
          </cell>
        </row>
        <row r="54">
          <cell r="B54" t="str">
            <v>SHT0012891</v>
          </cell>
          <cell r="C54" t="str">
            <v>升降调节手柄</v>
          </cell>
          <cell r="D54" t="str">
            <v>PA6+GF30</v>
          </cell>
          <cell r="E54">
            <v>5.1999999999999998E-2</v>
          </cell>
          <cell r="F54">
            <v>5.6160000000000002E-2</v>
          </cell>
          <cell r="G54">
            <v>13.716799999999999</v>
          </cell>
          <cell r="H54">
            <v>0.98</v>
          </cell>
          <cell r="I54">
            <v>0.78605662040816304</v>
          </cell>
          <cell r="J54" t="str">
            <v>MA3200/1700</v>
          </cell>
          <cell r="K54">
            <v>48</v>
          </cell>
          <cell r="L54">
            <v>75</v>
          </cell>
          <cell r="M54">
            <v>2</v>
          </cell>
          <cell r="N54">
            <v>75.900000000000006</v>
          </cell>
          <cell r="O54">
            <v>0.76</v>
          </cell>
          <cell r="P54">
            <v>22.5</v>
          </cell>
          <cell r="Q54">
            <v>0.234375</v>
          </cell>
          <cell r="R54">
            <v>0</v>
          </cell>
          <cell r="S54">
            <v>9.7224000000000005E-2</v>
          </cell>
          <cell r="T54">
            <v>0.2</v>
          </cell>
          <cell r="U54">
            <v>0.3</v>
          </cell>
          <cell r="V54">
            <v>2.0933104527072102</v>
          </cell>
          <cell r="W54">
            <v>3.15</v>
          </cell>
          <cell r="X54">
            <v>-1.05668954729279</v>
          </cell>
          <cell r="Y54">
            <v>9.5542445575307305E-2</v>
          </cell>
          <cell r="Z54">
            <v>0.111963803408563</v>
          </cell>
          <cell r="AA54">
            <v>0.30043750000000002</v>
          </cell>
          <cell r="AB54">
            <v>0.14352266746265699</v>
          </cell>
          <cell r="AC54">
            <v>4.6445093643068397E-2</v>
          </cell>
          <cell r="AD54">
            <v>0.143313668362961</v>
          </cell>
          <cell r="AE54">
            <v>0.62449114062771605</v>
          </cell>
          <cell r="AF54">
            <v>19664</v>
          </cell>
          <cell r="AG54">
            <v>2.5785276806122401</v>
          </cell>
        </row>
        <row r="55">
          <cell r="B55" t="str">
            <v>SHT0012897</v>
          </cell>
          <cell r="C55" t="str">
            <v>右升降调节手柄</v>
          </cell>
          <cell r="D55" t="str">
            <v>PA6+GF30</v>
          </cell>
          <cell r="E55">
            <v>5.1999999999999998E-2</v>
          </cell>
          <cell r="F55">
            <v>5.6160000000000002E-2</v>
          </cell>
          <cell r="G55">
            <v>13.716799999999999</v>
          </cell>
          <cell r="H55">
            <v>0.98</v>
          </cell>
          <cell r="I55">
            <v>0.78605662040816304</v>
          </cell>
          <cell r="J55" t="str">
            <v>MA3200/1700</v>
          </cell>
          <cell r="K55">
            <v>48</v>
          </cell>
          <cell r="L55">
            <v>75</v>
          </cell>
          <cell r="M55">
            <v>2</v>
          </cell>
          <cell r="N55">
            <v>75.900000000000006</v>
          </cell>
          <cell r="O55">
            <v>0.76</v>
          </cell>
          <cell r="P55">
            <v>22.5</v>
          </cell>
          <cell r="Q55">
            <v>0.234375</v>
          </cell>
          <cell r="R55">
            <v>0</v>
          </cell>
          <cell r="S55">
            <v>0.10657111111111101</v>
          </cell>
          <cell r="T55">
            <v>0.22222222222222199</v>
          </cell>
          <cell r="U55">
            <v>0.3</v>
          </cell>
          <cell r="V55">
            <v>2.1248797860405402</v>
          </cell>
          <cell r="W55">
            <v>3.15</v>
          </cell>
          <cell r="X55">
            <v>-1.02512021395946</v>
          </cell>
          <cell r="Y55">
            <v>0.10458107968371599</v>
          </cell>
          <cell r="Z55">
            <v>0.110300357478919</v>
          </cell>
          <cell r="AA55">
            <v>0.30043750000000002</v>
          </cell>
          <cell r="AB55">
            <v>0.14139035157364299</v>
          </cell>
          <cell r="AC55">
            <v>5.0153948383919497E-2</v>
          </cell>
          <cell r="AD55">
            <v>0.14118445757301601</v>
          </cell>
          <cell r="AE55">
            <v>0.630070074753317</v>
          </cell>
          <cell r="AF55">
            <v>0</v>
          </cell>
          <cell r="AG55">
            <v>2.6100970139455799</v>
          </cell>
        </row>
        <row r="56">
          <cell r="B56" t="str">
            <v>SHT0012892</v>
          </cell>
          <cell r="C56" t="str">
            <v>升降调节手柄底座</v>
          </cell>
          <cell r="D56" t="str">
            <v>PA6+GF30</v>
          </cell>
          <cell r="E56">
            <v>3.1627000000000002E-2</v>
          </cell>
          <cell r="F56">
            <v>3.2575809999999997E-2</v>
          </cell>
          <cell r="G56">
            <v>13.716799999999999</v>
          </cell>
          <cell r="H56">
            <v>0.96</v>
          </cell>
          <cell r="I56">
            <v>0.46545403188333301</v>
          </cell>
          <cell r="J56" t="str">
            <v>MA3200/1700</v>
          </cell>
          <cell r="K56">
            <v>45</v>
          </cell>
          <cell r="L56">
            <v>80</v>
          </cell>
          <cell r="M56">
            <v>1</v>
          </cell>
          <cell r="N56">
            <v>75.900000000000006</v>
          </cell>
          <cell r="O56">
            <v>0.76</v>
          </cell>
          <cell r="P56">
            <v>22.5</v>
          </cell>
          <cell r="Q56">
            <v>0.5</v>
          </cell>
          <cell r="R56">
            <v>0</v>
          </cell>
          <cell r="S56">
            <v>8.4124000000000004E-2</v>
          </cell>
          <cell r="T56">
            <v>0.2</v>
          </cell>
          <cell r="U56">
            <v>0</v>
          </cell>
          <cell r="V56">
            <v>2.1415093910317702</v>
          </cell>
          <cell r="W56">
            <v>3.31</v>
          </cell>
          <cell r="X56">
            <v>-1.1684906089682301</v>
          </cell>
          <cell r="Y56">
            <v>9.3392072356797307E-2</v>
          </cell>
          <cell r="Z56">
            <v>0.23348018089199299</v>
          </cell>
          <cell r="AA56">
            <v>0.64093333333333302</v>
          </cell>
          <cell r="AB56">
            <v>0.29929046121274999</v>
          </cell>
          <cell r="AC56">
            <v>3.9282573474716101E-2</v>
          </cell>
          <cell r="AD56">
            <v>0</v>
          </cell>
          <cell r="AE56">
            <v>0.78265141687794404</v>
          </cell>
          <cell r="AF56">
            <v>58120</v>
          </cell>
          <cell r="AG56">
            <v>2.693705047825</v>
          </cell>
        </row>
        <row r="57">
          <cell r="B57" t="str">
            <v>SHT0012898</v>
          </cell>
          <cell r="C57" t="str">
            <v>右升降调节手柄底座</v>
          </cell>
          <cell r="D57" t="str">
            <v>PA6+GF30</v>
          </cell>
          <cell r="E57">
            <v>7.8E-2</v>
          </cell>
          <cell r="F57">
            <v>8.1900000000000001E-2</v>
          </cell>
          <cell r="G57">
            <v>13.716799999999999</v>
          </cell>
          <cell r="H57">
            <v>0.96</v>
          </cell>
          <cell r="I57">
            <v>1.1702144999999999</v>
          </cell>
          <cell r="J57" t="str">
            <v>MA3200/1700</v>
          </cell>
          <cell r="K57">
            <v>45</v>
          </cell>
          <cell r="L57">
            <v>80</v>
          </cell>
          <cell r="M57">
            <v>2</v>
          </cell>
          <cell r="N57">
            <v>75.900000000000006</v>
          </cell>
          <cell r="O57">
            <v>0.76</v>
          </cell>
          <cell r="P57">
            <v>22.5</v>
          </cell>
          <cell r="Q57">
            <v>0.25</v>
          </cell>
          <cell r="R57">
            <v>0</v>
          </cell>
          <cell r="S57">
            <v>8.4124000000000004E-2</v>
          </cell>
          <cell r="T57">
            <v>0.2</v>
          </cell>
          <cell r="U57">
            <v>0</v>
          </cell>
          <cell r="V57">
            <v>2.29678659895833</v>
          </cell>
          <cell r="W57">
            <v>3.31</v>
          </cell>
          <cell r="X57">
            <v>-1.01321340104167</v>
          </cell>
          <cell r="Y57">
            <v>8.7078181355945902E-2</v>
          </cell>
          <cell r="Z57">
            <v>0.10884772669493201</v>
          </cell>
          <cell r="AA57">
            <v>0.32046666666666701</v>
          </cell>
          <cell r="AB57">
            <v>0.139528272592677</v>
          </cell>
          <cell r="AC57">
            <v>3.6626824641937998E-2</v>
          </cell>
          <cell r="AD57">
            <v>0</v>
          </cell>
          <cell r="AE57">
            <v>0.49049924771821202</v>
          </cell>
          <cell r="AF57">
            <v>0</v>
          </cell>
          <cell r="AG57">
            <v>2.8951457500000002</v>
          </cell>
        </row>
        <row r="58">
          <cell r="B58" t="str">
            <v>SHT0012893</v>
          </cell>
          <cell r="C58" t="str">
            <v>左可回位机构卡轮</v>
          </cell>
          <cell r="D58" t="str">
            <v>PPS</v>
          </cell>
          <cell r="E58">
            <v>1.4999999999999999E-2</v>
          </cell>
          <cell r="F58">
            <v>2.1000000000000001E-2</v>
          </cell>
          <cell r="G58">
            <v>60.177</v>
          </cell>
          <cell r="H58">
            <v>0.65</v>
          </cell>
          <cell r="I58">
            <v>1.94418</v>
          </cell>
          <cell r="J58" t="str">
            <v>MA3200/1700</v>
          </cell>
          <cell r="K58">
            <v>36</v>
          </cell>
          <cell r="L58">
            <v>100</v>
          </cell>
          <cell r="M58">
            <v>2</v>
          </cell>
          <cell r="N58">
            <v>75.900000000000006</v>
          </cell>
          <cell r="O58">
            <v>0.76</v>
          </cell>
          <cell r="P58">
            <v>22.5</v>
          </cell>
          <cell r="Q58">
            <v>0.3125</v>
          </cell>
          <cell r="R58">
            <v>0</v>
          </cell>
          <cell r="S58">
            <v>4.4676E-2</v>
          </cell>
          <cell r="T58">
            <v>0.1</v>
          </cell>
          <cell r="U58">
            <v>0</v>
          </cell>
          <cell r="V58">
            <v>4.6824641538461496</v>
          </cell>
          <cell r="W58">
            <v>2.52</v>
          </cell>
          <cell r="X58">
            <v>2.16246415384615</v>
          </cell>
          <cell r="Y58">
            <v>2.13562766770698E-2</v>
          </cell>
          <cell r="Z58">
            <v>6.6738364615843093E-2</v>
          </cell>
          <cell r="AA58">
            <v>0.40058333333333301</v>
          </cell>
          <cell r="AB58">
            <v>8.5549684988895397E-2</v>
          </cell>
          <cell r="AC58">
            <v>9.5411301682477006E-3</v>
          </cell>
          <cell r="AD58">
            <v>0</v>
          </cell>
          <cell r="AE58">
            <v>0.58479554009974399</v>
          </cell>
          <cell r="AG58">
            <v>4.1305709999999998</v>
          </cell>
        </row>
        <row r="59">
          <cell r="B59" t="str">
            <v>SHT0012899</v>
          </cell>
          <cell r="C59" t="str">
            <v>右可回位机构卡轮</v>
          </cell>
          <cell r="D59" t="str">
            <v>PPS</v>
          </cell>
          <cell r="E59">
            <v>1.4999999999999999E-2</v>
          </cell>
          <cell r="F59">
            <v>2.1000000000000001E-2</v>
          </cell>
          <cell r="G59">
            <v>60.177</v>
          </cell>
          <cell r="H59">
            <v>0.65</v>
          </cell>
          <cell r="I59">
            <v>1.94418</v>
          </cell>
          <cell r="J59" t="str">
            <v>MA3200/1700</v>
          </cell>
          <cell r="K59">
            <v>36</v>
          </cell>
          <cell r="L59">
            <v>100</v>
          </cell>
          <cell r="M59">
            <v>2</v>
          </cell>
          <cell r="N59">
            <v>75.900000000000006</v>
          </cell>
          <cell r="O59">
            <v>0.76</v>
          </cell>
          <cell r="P59">
            <v>22.5</v>
          </cell>
          <cell r="Q59">
            <v>0.3125</v>
          </cell>
          <cell r="R59">
            <v>0</v>
          </cell>
          <cell r="S59">
            <v>4.4676E-2</v>
          </cell>
          <cell r="T59">
            <v>0.1</v>
          </cell>
          <cell r="U59">
            <v>0</v>
          </cell>
          <cell r="V59">
            <v>4.6824641538461496</v>
          </cell>
          <cell r="W59">
            <v>2.52</v>
          </cell>
          <cell r="X59">
            <v>2.16246415384615</v>
          </cell>
          <cell r="Y59">
            <v>2.13562766770698E-2</v>
          </cell>
          <cell r="Z59">
            <v>6.6738364615843093E-2</v>
          </cell>
          <cell r="AA59">
            <v>0.40058333333333301</v>
          </cell>
          <cell r="AB59">
            <v>8.5549684988895397E-2</v>
          </cell>
          <cell r="AC59">
            <v>9.5411301682477006E-3</v>
          </cell>
          <cell r="AD59">
            <v>0</v>
          </cell>
          <cell r="AE59">
            <v>0.58479554009974399</v>
          </cell>
          <cell r="AG59">
            <v>4.1305709999999998</v>
          </cell>
        </row>
        <row r="60">
          <cell r="B60" t="str">
            <v>SHT0012900</v>
          </cell>
          <cell r="C60" t="str">
            <v>阻尼调节手柄</v>
          </cell>
          <cell r="D60" t="str">
            <v>ABS+PC</v>
          </cell>
          <cell r="E60">
            <v>4.7E-2</v>
          </cell>
          <cell r="F60">
            <v>4.9349999999999998E-2</v>
          </cell>
          <cell r="G60">
            <v>18.584099999999999</v>
          </cell>
          <cell r="H60">
            <v>0.96</v>
          </cell>
          <cell r="I60">
            <v>0.95533889062499999</v>
          </cell>
          <cell r="J60" t="str">
            <v>SA3200/1700</v>
          </cell>
          <cell r="K60">
            <v>45</v>
          </cell>
          <cell r="L60">
            <v>80</v>
          </cell>
          <cell r="M60">
            <v>2</v>
          </cell>
          <cell r="N60">
            <v>67.900000000000006</v>
          </cell>
          <cell r="O60">
            <v>0.76</v>
          </cell>
          <cell r="P60">
            <v>22.5</v>
          </cell>
          <cell r="Q60">
            <v>0.25</v>
          </cell>
          <cell r="R60">
            <v>0</v>
          </cell>
          <cell r="S60">
            <v>0.10657111111111101</v>
          </cell>
          <cell r="T60">
            <v>0.22222222222222199</v>
          </cell>
          <cell r="U60">
            <v>0.3</v>
          </cell>
          <cell r="V60">
            <v>2.3539504533962701</v>
          </cell>
          <cell r="W60">
            <v>2.88</v>
          </cell>
          <cell r="X60">
            <v>-0.52604954660373304</v>
          </cell>
          <cell r="Y60">
            <v>9.4403950559622404E-2</v>
          </cell>
          <cell r="Z60">
            <v>0.10620444437957501</v>
          </cell>
          <cell r="AA60">
            <v>0.28668888888888899</v>
          </cell>
          <cell r="AB60">
            <v>0.12179053661696899</v>
          </cell>
          <cell r="AC60">
            <v>4.5273302569878097E-2</v>
          </cell>
          <cell r="AD60">
            <v>0.12744533325549001</v>
          </cell>
          <cell r="AE60">
            <v>0.59415505570788796</v>
          </cell>
          <cell r="AG60">
            <v>2.8668350026041698</v>
          </cell>
        </row>
        <row r="61">
          <cell r="B61" t="str">
            <v>SHT0013187</v>
          </cell>
          <cell r="C61" t="str">
            <v>阻尼器调节手柄</v>
          </cell>
          <cell r="D61" t="str">
            <v>ABS+PC</v>
          </cell>
          <cell r="E61">
            <v>4.7E-2</v>
          </cell>
          <cell r="F61">
            <v>4.9349999999999998E-2</v>
          </cell>
          <cell r="G61">
            <v>18.584099999999999</v>
          </cell>
          <cell r="H61">
            <v>0.96</v>
          </cell>
          <cell r="I61">
            <v>0.95533889062499999</v>
          </cell>
          <cell r="J61" t="str">
            <v>SA3200/1700</v>
          </cell>
          <cell r="K61">
            <v>45</v>
          </cell>
          <cell r="L61">
            <v>80</v>
          </cell>
          <cell r="M61">
            <v>2</v>
          </cell>
          <cell r="N61">
            <v>67.900000000000006</v>
          </cell>
          <cell r="O61">
            <v>0.76</v>
          </cell>
          <cell r="P61">
            <v>22.5</v>
          </cell>
          <cell r="Q61">
            <v>0.25</v>
          </cell>
          <cell r="R61">
            <v>0</v>
          </cell>
          <cell r="S61">
            <v>0.10657111111111101</v>
          </cell>
          <cell r="T61">
            <v>0.22222222222222199</v>
          </cell>
          <cell r="U61">
            <v>0.3</v>
          </cell>
          <cell r="V61">
            <v>2.3539504533962701</v>
          </cell>
          <cell r="W61">
            <v>2.88</v>
          </cell>
          <cell r="X61">
            <v>-0.52604954660373304</v>
          </cell>
          <cell r="Y61">
            <v>9.4403950559622404E-2</v>
          </cell>
          <cell r="Z61">
            <v>0.10620444437957501</v>
          </cell>
          <cell r="AA61">
            <v>0.28668888888888899</v>
          </cell>
          <cell r="AB61">
            <v>0.12179053661696899</v>
          </cell>
          <cell r="AC61">
            <v>4.5273302569878097E-2</v>
          </cell>
          <cell r="AD61">
            <v>0.12744533325549001</v>
          </cell>
          <cell r="AE61">
            <v>0.59415505570788796</v>
          </cell>
          <cell r="AG61">
            <v>2.8668350026041698</v>
          </cell>
        </row>
        <row r="62">
          <cell r="B62" t="str">
            <v>SHT0012901</v>
          </cell>
          <cell r="C62" t="str">
            <v>阻尼调节底座</v>
          </cell>
          <cell r="D62" t="str">
            <v>PA6+GF30</v>
          </cell>
          <cell r="E62">
            <v>2.1999999999999999E-2</v>
          </cell>
          <cell r="F62">
            <v>2.3099999999999999E-2</v>
          </cell>
          <cell r="G62">
            <v>13.716799999999999</v>
          </cell>
          <cell r="H62">
            <v>0.96</v>
          </cell>
          <cell r="I62">
            <v>0.33006049999999998</v>
          </cell>
          <cell r="J62" t="str">
            <v>MA3200/1700</v>
          </cell>
          <cell r="K62">
            <v>48</v>
          </cell>
          <cell r="L62">
            <v>75</v>
          </cell>
          <cell r="M62">
            <v>2</v>
          </cell>
          <cell r="N62">
            <v>75.900000000000006</v>
          </cell>
          <cell r="O62">
            <v>0.76</v>
          </cell>
          <cell r="P62">
            <v>22.5</v>
          </cell>
          <cell r="Q62">
            <v>0.234375</v>
          </cell>
          <cell r="R62">
            <v>0</v>
          </cell>
          <cell r="S62">
            <v>8.4124000000000004E-2</v>
          </cell>
          <cell r="T62">
            <v>0.2</v>
          </cell>
          <cell r="U62">
            <v>0</v>
          </cell>
          <cell r="V62">
            <v>1.2841334062500001</v>
          </cell>
          <cell r="W62">
            <v>1.31</v>
          </cell>
          <cell r="X62">
            <v>-2.586659375E-2</v>
          </cell>
          <cell r="Y62">
            <v>0.15574705791982399</v>
          </cell>
          <cell r="Z62">
            <v>0.18251608349979401</v>
          </cell>
          <cell r="AA62">
            <v>0.30043750000000002</v>
          </cell>
          <cell r="AB62">
            <v>0.233961283568936</v>
          </cell>
          <cell r="AC62">
            <v>6.5510327502236496E-2</v>
          </cell>
          <cell r="AD62">
            <v>0</v>
          </cell>
          <cell r="AE62">
            <v>0.74297024094726904</v>
          </cell>
          <cell r="AG62">
            <v>1.5814334999999999</v>
          </cell>
        </row>
        <row r="63">
          <cell r="B63" t="str">
            <v>SHT0013001</v>
          </cell>
          <cell r="C63" t="str">
            <v>可回位机构弹簧座</v>
          </cell>
          <cell r="D63" t="str">
            <v>PPS</v>
          </cell>
          <cell r="E63">
            <v>6.0000000000000001E-3</v>
          </cell>
          <cell r="F63">
            <v>8.3999999999999995E-3</v>
          </cell>
          <cell r="G63">
            <v>60.177</v>
          </cell>
          <cell r="H63">
            <v>0.7</v>
          </cell>
          <cell r="I63">
            <v>0.72212399999999999</v>
          </cell>
          <cell r="J63" t="str">
            <v>HTF120/TJ</v>
          </cell>
          <cell r="K63">
            <v>37.894736842105303</v>
          </cell>
          <cell r="L63">
            <v>94.999999999999901</v>
          </cell>
          <cell r="M63">
            <v>2</v>
          </cell>
          <cell r="N63">
            <v>27.15</v>
          </cell>
          <cell r="O63">
            <v>0.76</v>
          </cell>
          <cell r="P63">
            <v>22.5</v>
          </cell>
          <cell r="Q63">
            <v>0.296875</v>
          </cell>
          <cell r="R63">
            <v>0</v>
          </cell>
          <cell r="S63">
            <v>1.46026666666667E-2</v>
          </cell>
          <cell r="T63">
            <v>3.3333333333333298E-2</v>
          </cell>
          <cell r="U63">
            <v>0</v>
          </cell>
          <cell r="V63">
            <v>1.87963593214286</v>
          </cell>
          <cell r="W63">
            <v>1.1599999999999999</v>
          </cell>
          <cell r="X63">
            <v>0.71963593214285704</v>
          </cell>
          <cell r="Y63">
            <v>1.7733930684827901E-2</v>
          </cell>
          <cell r="Z63">
            <v>0.15794282016174799</v>
          </cell>
          <cell r="AA63">
            <v>0.13612708333333301</v>
          </cell>
          <cell r="AB63">
            <v>7.2422047804833703E-2</v>
          </cell>
          <cell r="AC63">
            <v>7.7688803544094303E-3</v>
          </cell>
          <cell r="AD63">
            <v>0</v>
          </cell>
          <cell r="AE63">
            <v>0.61581709114448002</v>
          </cell>
          <cell r="AG63">
            <v>1.780625125</v>
          </cell>
        </row>
        <row r="64">
          <cell r="B64" t="str">
            <v>SHT0013002</v>
          </cell>
          <cell r="C64" t="str">
            <v>外部棘爪滚轮</v>
          </cell>
          <cell r="D64" t="str">
            <v>POM</v>
          </cell>
          <cell r="E64">
            <v>2E-3</v>
          </cell>
          <cell r="F64">
            <v>2.5999999999999999E-3</v>
          </cell>
          <cell r="G64">
            <v>15.309699999999999</v>
          </cell>
          <cell r="H64">
            <v>0.95</v>
          </cell>
          <cell r="I64">
            <v>4.19002315789474E-2</v>
          </cell>
          <cell r="J64" t="str">
            <v>HTF86/TJ</v>
          </cell>
          <cell r="K64">
            <v>72</v>
          </cell>
          <cell r="L64">
            <v>50</v>
          </cell>
          <cell r="M64">
            <v>3</v>
          </cell>
          <cell r="N64">
            <v>21.2</v>
          </cell>
          <cell r="O64">
            <v>0.76</v>
          </cell>
          <cell r="P64">
            <v>22.5</v>
          </cell>
          <cell r="Q64">
            <v>0.104166666666667</v>
          </cell>
          <cell r="R64">
            <v>0</v>
          </cell>
          <cell r="S64">
            <v>1.43116666666667E-3</v>
          </cell>
          <cell r="T64">
            <v>3.3333333333333301E-3</v>
          </cell>
          <cell r="U64">
            <v>0</v>
          </cell>
          <cell r="V64">
            <v>0.21900991678054799</v>
          </cell>
          <cell r="W64">
            <v>0.2</v>
          </cell>
          <cell r="X64">
            <v>1.9009916780547899E-2</v>
          </cell>
          <cell r="Y64">
            <v>1.52200109581038E-2</v>
          </cell>
          <cell r="Z64">
            <v>0.475625342440743</v>
          </cell>
          <cell r="AA64">
            <v>3.72962962962963E-2</v>
          </cell>
          <cell r="AB64">
            <v>0.170295011497894</v>
          </cell>
          <cell r="AC64">
            <v>6.5347117048618697E-3</v>
          </cell>
          <cell r="AD64">
            <v>0</v>
          </cell>
          <cell r="AE64">
            <v>0.808683404866401</v>
          </cell>
          <cell r="AG64">
            <v>0.27980929181286601</v>
          </cell>
        </row>
        <row r="65">
          <cell r="B65" t="str">
            <v>SHT0013003</v>
          </cell>
          <cell r="C65" t="str">
            <v>外部棘爪底座</v>
          </cell>
          <cell r="D65" t="str">
            <v>POM</v>
          </cell>
          <cell r="E65">
            <v>1E-3</v>
          </cell>
          <cell r="F65">
            <v>1.2999999999999999E-3</v>
          </cell>
          <cell r="G65">
            <v>15.309699999999999</v>
          </cell>
          <cell r="H65">
            <v>0.95</v>
          </cell>
          <cell r="I65">
            <v>2.09501157894737E-2</v>
          </cell>
          <cell r="J65" t="str">
            <v>HTF86/TJ</v>
          </cell>
          <cell r="K65">
            <v>72</v>
          </cell>
          <cell r="L65">
            <v>50</v>
          </cell>
          <cell r="M65">
            <v>3</v>
          </cell>
          <cell r="N65">
            <v>21.2</v>
          </cell>
          <cell r="O65">
            <v>0.76</v>
          </cell>
          <cell r="P65">
            <v>22.5</v>
          </cell>
          <cell r="Q65">
            <v>0.104166666666667</v>
          </cell>
          <cell r="R65">
            <v>0</v>
          </cell>
          <cell r="S65">
            <v>1.43116666666667E-3</v>
          </cell>
          <cell r="T65">
            <v>3.3333333333333301E-3</v>
          </cell>
          <cell r="U65">
            <v>0</v>
          </cell>
          <cell r="V65">
            <v>0.19453136043705799</v>
          </cell>
          <cell r="W65">
            <v>0.17</v>
          </cell>
          <cell r="X65">
            <v>2.45313604370576E-2</v>
          </cell>
          <cell r="Y65">
            <v>1.71351977688547E-2</v>
          </cell>
          <cell r="Z65">
            <v>0.53547493027670801</v>
          </cell>
          <cell r="AA65">
            <v>3.72962962962963E-2</v>
          </cell>
          <cell r="AB65">
            <v>0.19172382392485199</v>
          </cell>
          <cell r="AC65">
            <v>7.3569971620577697E-3</v>
          </cell>
          <cell r="AD65">
            <v>0</v>
          </cell>
          <cell r="AE65">
            <v>0.89230468680008901</v>
          </cell>
          <cell r="AG65">
            <v>0.24838411812865499</v>
          </cell>
        </row>
        <row r="66">
          <cell r="B66" t="str">
            <v>SHT0013004</v>
          </cell>
          <cell r="C66" t="str">
            <v>外部棘爪盖板</v>
          </cell>
          <cell r="D66" t="str">
            <v>POM</v>
          </cell>
          <cell r="E66">
            <v>2E-3</v>
          </cell>
          <cell r="F66">
            <v>2.5999999999999999E-3</v>
          </cell>
          <cell r="G66">
            <v>15.309699999999999</v>
          </cell>
          <cell r="H66">
            <v>0.95</v>
          </cell>
          <cell r="I66">
            <v>4.19002315789474E-2</v>
          </cell>
          <cell r="J66" t="str">
            <v>HTF86/TJ</v>
          </cell>
          <cell r="K66">
            <v>72</v>
          </cell>
          <cell r="L66">
            <v>50</v>
          </cell>
          <cell r="M66">
            <v>3</v>
          </cell>
          <cell r="N66">
            <v>21.2</v>
          </cell>
          <cell r="O66">
            <v>0.76</v>
          </cell>
          <cell r="P66">
            <v>22.5</v>
          </cell>
          <cell r="Q66">
            <v>0.104166666666667</v>
          </cell>
          <cell r="R66">
            <v>0</v>
          </cell>
          <cell r="S66">
            <v>1.43116666666667E-3</v>
          </cell>
          <cell r="T66">
            <v>3.3333333333333301E-3</v>
          </cell>
          <cell r="U66">
            <v>0</v>
          </cell>
          <cell r="V66">
            <v>0.21900991678054799</v>
          </cell>
          <cell r="W66">
            <v>0.2</v>
          </cell>
          <cell r="X66">
            <v>1.9009916780547899E-2</v>
          </cell>
          <cell r="Y66">
            <v>1.52200109581038E-2</v>
          </cell>
          <cell r="Z66">
            <v>0.475625342440743</v>
          </cell>
          <cell r="AA66">
            <v>3.72962962962963E-2</v>
          </cell>
          <cell r="AB66">
            <v>0.170295011497894</v>
          </cell>
          <cell r="AC66">
            <v>6.5347117048618697E-3</v>
          </cell>
          <cell r="AD66">
            <v>0</v>
          </cell>
          <cell r="AE66">
            <v>0.808683404866401</v>
          </cell>
          <cell r="AG66">
            <v>0.27980929181286601</v>
          </cell>
        </row>
        <row r="67">
          <cell r="B67" t="str">
            <v>SHT0011965</v>
          </cell>
          <cell r="C67" t="str">
            <v>升降气阀手柄</v>
          </cell>
          <cell r="D67" t="str">
            <v>ABS+PC</v>
          </cell>
          <cell r="E67">
            <v>5.1999999999999998E-2</v>
          </cell>
          <cell r="F67">
            <v>5.4600000000000003E-2</v>
          </cell>
          <cell r="G67">
            <v>18.584099999999999</v>
          </cell>
          <cell r="H67">
            <v>0.96</v>
          </cell>
          <cell r="I67">
            <v>1.0569706875</v>
          </cell>
          <cell r="J67" t="str">
            <v>SA3200/1700</v>
          </cell>
          <cell r="K67">
            <v>48</v>
          </cell>
          <cell r="L67">
            <v>75</v>
          </cell>
          <cell r="M67">
            <v>2</v>
          </cell>
          <cell r="N67">
            <v>67.900000000000006</v>
          </cell>
          <cell r="O67">
            <v>0.76</v>
          </cell>
          <cell r="P67">
            <v>22.5</v>
          </cell>
          <cell r="Q67">
            <v>0.234375</v>
          </cell>
          <cell r="R67">
            <v>0</v>
          </cell>
          <cell r="S67">
            <v>0.10657111111111101</v>
          </cell>
          <cell r="T67">
            <v>0.22222222222222199</v>
          </cell>
          <cell r="U67">
            <v>0.3</v>
          </cell>
          <cell r="V67">
            <v>2.4326780605468699</v>
          </cell>
          <cell r="W67">
            <v>3.44</v>
          </cell>
          <cell r="X67">
            <v>-1.0073219394531301</v>
          </cell>
          <cell r="Y67">
            <v>9.1348800248671494E-2</v>
          </cell>
          <cell r="Z67">
            <v>9.6344437762270793E-2</v>
          </cell>
          <cell r="AA67">
            <v>0.26877083333333301</v>
          </cell>
          <cell r="AB67">
            <v>0.11048351925076</v>
          </cell>
          <cell r="AC67">
            <v>4.3808144135255397E-2</v>
          </cell>
          <cell r="AD67">
            <v>0.123320880335707</v>
          </cell>
          <cell r="AE67">
            <v>0.56551148109487603</v>
          </cell>
          <cell r="AF67">
            <v>3730</v>
          </cell>
          <cell r="AG67">
            <v>2.9689681145833302</v>
          </cell>
        </row>
        <row r="68">
          <cell r="B68" t="str">
            <v>SHT0011966</v>
          </cell>
          <cell r="C68" t="str">
            <v>阻尼调调节手柄</v>
          </cell>
          <cell r="D68" t="str">
            <v>ABS+PC</v>
          </cell>
          <cell r="E68">
            <v>4.7E-2</v>
          </cell>
          <cell r="F68">
            <v>4.9349999999999998E-2</v>
          </cell>
          <cell r="G68">
            <v>18.584099999999999</v>
          </cell>
          <cell r="H68">
            <v>0.96</v>
          </cell>
          <cell r="I68">
            <v>0.95533889062499999</v>
          </cell>
          <cell r="J68" t="str">
            <v>SA3200/1700</v>
          </cell>
          <cell r="K68">
            <v>48</v>
          </cell>
          <cell r="L68">
            <v>75</v>
          </cell>
          <cell r="M68">
            <v>2</v>
          </cell>
          <cell r="N68">
            <v>67.900000000000006</v>
          </cell>
          <cell r="O68">
            <v>0.76</v>
          </cell>
          <cell r="P68">
            <v>22.5</v>
          </cell>
          <cell r="Q68">
            <v>0.234375</v>
          </cell>
          <cell r="R68">
            <v>0</v>
          </cell>
          <cell r="S68">
            <v>0.10657111111111101</v>
          </cell>
          <cell r="T68">
            <v>0.22222222222222199</v>
          </cell>
          <cell r="U68">
            <v>0.3</v>
          </cell>
          <cell r="V68">
            <v>2.3151662954101599</v>
          </cell>
          <cell r="W68">
            <v>2.97</v>
          </cell>
          <cell r="X68">
            <v>-0.65483370458984402</v>
          </cell>
          <cell r="Y68">
            <v>9.5985425609719704E-2</v>
          </cell>
          <cell r="Z68">
            <v>0.10123462857275101</v>
          </cell>
          <cell r="AA68">
            <v>0.26877083333333301</v>
          </cell>
          <cell r="AB68">
            <v>0.116091372730406</v>
          </cell>
          <cell r="AC68">
            <v>4.6031730559653303E-2</v>
          </cell>
          <cell r="AD68">
            <v>0.12958032457312199</v>
          </cell>
          <cell r="AE68">
            <v>0.58735625491828802</v>
          </cell>
          <cell r="AF68">
            <v>21171</v>
          </cell>
          <cell r="AG68">
            <v>2.8165204192708302</v>
          </cell>
        </row>
        <row r="69">
          <cell r="B69" t="str">
            <v>SHT0012189</v>
          </cell>
          <cell r="C69" t="str">
            <v>阻尼调节底座（左舵）</v>
          </cell>
          <cell r="D69" t="str">
            <v>PA6+GF30</v>
          </cell>
          <cell r="E69">
            <v>2.4E-2</v>
          </cell>
          <cell r="F69">
            <v>2.52E-2</v>
          </cell>
          <cell r="G69">
            <v>13.716799999999999</v>
          </cell>
          <cell r="H69">
            <v>0.98</v>
          </cell>
          <cell r="I69">
            <v>0.35271771428571402</v>
          </cell>
          <cell r="J69" t="str">
            <v>MA2000/700</v>
          </cell>
          <cell r="K69">
            <v>48</v>
          </cell>
          <cell r="L69">
            <v>75</v>
          </cell>
          <cell r="M69">
            <v>1</v>
          </cell>
          <cell r="N69">
            <v>39.75</v>
          </cell>
          <cell r="O69">
            <v>0.76</v>
          </cell>
          <cell r="P69">
            <v>22.5</v>
          </cell>
          <cell r="Q69">
            <v>0.46875</v>
          </cell>
          <cell r="R69">
            <v>0</v>
          </cell>
          <cell r="S69">
            <v>8.4124000000000004E-2</v>
          </cell>
          <cell r="T69">
            <v>0.2</v>
          </cell>
          <cell r="U69">
            <v>0</v>
          </cell>
          <cell r="V69">
            <v>1.5709936814868799</v>
          </cell>
          <cell r="W69">
            <v>1.34</v>
          </cell>
          <cell r="X69">
            <v>0.23099368148687999</v>
          </cell>
          <cell r="Y69">
            <v>0.12730795951432999</v>
          </cell>
          <cell r="Z69">
            <v>0.29837803011171099</v>
          </cell>
          <cell r="AA69">
            <v>0.31468750000000001</v>
          </cell>
          <cell r="AB69">
            <v>0.200311117548329</v>
          </cell>
          <cell r="AC69">
            <v>5.3548273930917503E-2</v>
          </cell>
          <cell r="AD69">
            <v>0</v>
          </cell>
          <cell r="AE69">
            <v>0.77548113754863701</v>
          </cell>
          <cell r="AF69">
            <v>28781</v>
          </cell>
          <cell r="AG69">
            <v>1.9883568214285701</v>
          </cell>
        </row>
        <row r="70">
          <cell r="B70" t="str">
            <v>SHT0012190</v>
          </cell>
          <cell r="C70" t="str">
            <v>阻尼调节旋转块</v>
          </cell>
          <cell r="D70" t="str">
            <v>PA6+GF30</v>
          </cell>
          <cell r="E70">
            <v>1.7999999999999999E-2</v>
          </cell>
          <cell r="F70">
            <v>1.89E-2</v>
          </cell>
          <cell r="G70">
            <v>13.716799999999999</v>
          </cell>
          <cell r="H70">
            <v>0.98</v>
          </cell>
          <cell r="I70">
            <v>0.264538285714286</v>
          </cell>
          <cell r="J70" t="str">
            <v>MA2000/700</v>
          </cell>
          <cell r="K70">
            <v>48</v>
          </cell>
          <cell r="L70">
            <v>75</v>
          </cell>
          <cell r="M70">
            <v>1</v>
          </cell>
          <cell r="N70">
            <v>39.75</v>
          </cell>
          <cell r="O70">
            <v>0.76</v>
          </cell>
          <cell r="P70">
            <v>22.5</v>
          </cell>
          <cell r="Q70">
            <v>0.46875</v>
          </cell>
          <cell r="R70">
            <v>0</v>
          </cell>
          <cell r="S70">
            <v>1.46026666666667E-2</v>
          </cell>
          <cell r="T70">
            <v>3.3333333333333298E-2</v>
          </cell>
          <cell r="U70">
            <v>0</v>
          </cell>
          <cell r="V70">
            <v>1.2349289817784299</v>
          </cell>
          <cell r="W70">
            <v>1.19</v>
          </cell>
          <cell r="X70">
            <v>4.4928981778425699E-2</v>
          </cell>
          <cell r="Y70">
            <v>2.69921054774582E-2</v>
          </cell>
          <cell r="Z70">
            <v>0.37957648327675603</v>
          </cell>
          <cell r="AA70">
            <v>0.31468750000000001</v>
          </cell>
          <cell r="AB70">
            <v>0.25482234577312901</v>
          </cell>
          <cell r="AC70">
            <v>1.18247015675649E-2</v>
          </cell>
          <cell r="AD70">
            <v>0</v>
          </cell>
          <cell r="AE70">
            <v>0.78578664067522097</v>
          </cell>
          <cell r="AF70">
            <v>16997</v>
          </cell>
          <cell r="AG70">
            <v>1.6198996785714299</v>
          </cell>
        </row>
        <row r="71">
          <cell r="B71" t="str">
            <v>SHT0013746</v>
          </cell>
          <cell r="C71" t="str">
            <v>X5000阻尼调节手柄</v>
          </cell>
          <cell r="D71" t="str">
            <v>ABS+PC</v>
          </cell>
          <cell r="E71">
            <v>3.5000000000000003E-2</v>
          </cell>
          <cell r="F71">
            <v>3.6749999999999998E-2</v>
          </cell>
          <cell r="G71">
            <v>18.584099999999999</v>
          </cell>
          <cell r="H71">
            <v>0.9</v>
          </cell>
          <cell r="I71">
            <v>0.75885075000000002</v>
          </cell>
          <cell r="J71" t="str">
            <v>MA2000/700</v>
          </cell>
          <cell r="K71">
            <v>48</v>
          </cell>
          <cell r="L71">
            <v>75</v>
          </cell>
          <cell r="M71">
            <v>2</v>
          </cell>
          <cell r="N71">
            <v>39.75</v>
          </cell>
          <cell r="O71">
            <v>0.76</v>
          </cell>
          <cell r="P71">
            <v>22.5</v>
          </cell>
          <cell r="Q71">
            <v>0.234375</v>
          </cell>
          <cell r="R71">
            <v>0</v>
          </cell>
          <cell r="S71">
            <v>0.10657111111111101</v>
          </cell>
          <cell r="T71">
            <v>0.22222222222222199</v>
          </cell>
          <cell r="U71">
            <v>0.3</v>
          </cell>
          <cell r="V71">
            <v>2.0478290499999998</v>
          </cell>
          <cell r="W71">
            <v>3.27</v>
          </cell>
          <cell r="X71">
            <v>-1.22217095</v>
          </cell>
          <cell r="Y71">
            <v>0.108516002457442</v>
          </cell>
          <cell r="Z71">
            <v>0.114450471341834</v>
          </cell>
          <cell r="AA71">
            <v>0.15734375</v>
          </cell>
          <cell r="AB71">
            <v>7.6834416427484495E-2</v>
          </cell>
          <cell r="AC71">
            <v>5.2041019298515699E-2</v>
          </cell>
          <cell r="AD71">
            <v>0.14649660331754699</v>
          </cell>
          <cell r="AE71">
            <v>0.62943647566675498</v>
          </cell>
          <cell r="AF71">
            <v>6419</v>
          </cell>
          <cell r="AG71">
            <v>2.35464758333333</v>
          </cell>
        </row>
        <row r="72">
          <cell r="B72" t="str">
            <v>SHT0013747</v>
          </cell>
          <cell r="C72" t="str">
            <v>升降气阀手柄</v>
          </cell>
          <cell r="D72" t="str">
            <v>ABS+PC</v>
          </cell>
          <cell r="E72">
            <v>0</v>
          </cell>
          <cell r="F72">
            <v>3.7019999999999997E-2</v>
          </cell>
          <cell r="G72">
            <v>18.584099999999999</v>
          </cell>
          <cell r="H72">
            <v>0.9</v>
          </cell>
          <cell r="I72">
            <v>0.76442597999999995</v>
          </cell>
          <cell r="J72" t="str">
            <v>MA2000/700</v>
          </cell>
          <cell r="K72">
            <v>55</v>
          </cell>
          <cell r="L72">
            <v>65.454545454545496</v>
          </cell>
          <cell r="M72">
            <v>2</v>
          </cell>
          <cell r="N72">
            <v>39.75</v>
          </cell>
          <cell r="O72">
            <v>0.76</v>
          </cell>
          <cell r="P72">
            <v>22.5</v>
          </cell>
          <cell r="Q72">
            <v>0.204545454545455</v>
          </cell>
          <cell r="R72">
            <v>0</v>
          </cell>
          <cell r="S72">
            <v>0.10657111111111101</v>
          </cell>
          <cell r="T72">
            <v>0.22222222222222199</v>
          </cell>
          <cell r="U72">
            <v>0.3</v>
          </cell>
          <cell r="V72">
            <v>1.9932171935151499</v>
          </cell>
          <cell r="W72">
            <v>2.79</v>
          </cell>
          <cell r="X72">
            <v>-0.79678280648484801</v>
          </cell>
          <cell r="Y72">
            <v>0.111489215999748</v>
          </cell>
          <cell r="Z72">
            <v>0.102620755636132</v>
          </cell>
          <cell r="AA72">
            <v>0.13731818181818201</v>
          </cell>
          <cell r="AB72">
            <v>6.8892733950389806E-2</v>
          </cell>
          <cell r="AC72">
            <v>5.34668833169991E-2</v>
          </cell>
          <cell r="AD72">
            <v>0.15051044159966001</v>
          </cell>
          <cell r="AE72">
            <v>0.61648636059982398</v>
          </cell>
          <cell r="AF72">
            <v>2500</v>
          </cell>
          <cell r="AG72">
            <v>2.28822775787879</v>
          </cell>
        </row>
        <row r="73">
          <cell r="B73" t="str">
            <v>SHT0012026</v>
          </cell>
          <cell r="C73" t="str">
            <v>升级气阀固定板</v>
          </cell>
          <cell r="D73" t="str">
            <v>PA6+GF30</v>
          </cell>
          <cell r="E73">
            <v>4.8000000000000001E-2</v>
          </cell>
          <cell r="F73">
            <v>5.04E-2</v>
          </cell>
          <cell r="G73">
            <v>13.716799999999999</v>
          </cell>
          <cell r="H73">
            <v>0.95</v>
          </cell>
          <cell r="I73">
            <v>0.72771233684210501</v>
          </cell>
          <cell r="J73" t="str">
            <v>MA2000/700</v>
          </cell>
          <cell r="K73">
            <v>42.352941176470502</v>
          </cell>
          <cell r="L73">
            <v>85.000000000000199</v>
          </cell>
          <cell r="M73">
            <v>2</v>
          </cell>
          <cell r="N73">
            <v>39.75</v>
          </cell>
          <cell r="O73">
            <v>0.76</v>
          </cell>
          <cell r="P73">
            <v>22.5</v>
          </cell>
          <cell r="Q73">
            <v>0.265625000000001</v>
          </cell>
          <cell r="R73">
            <v>0</v>
          </cell>
          <cell r="S73">
            <v>4.2062000000000002E-2</v>
          </cell>
          <cell r="T73">
            <v>0.1</v>
          </cell>
          <cell r="U73">
            <v>0</v>
          </cell>
          <cell r="V73">
            <v>1.5110545067312999</v>
          </cell>
          <cell r="W73">
            <v>2.48</v>
          </cell>
          <cell r="X73">
            <v>-0.96894549326869595</v>
          </cell>
          <cell r="Y73">
            <v>6.6178949570997903E-2</v>
          </cell>
          <cell r="Z73">
            <v>0.175787834797964</v>
          </cell>
          <cell r="AA73">
            <v>0.178322916666667</v>
          </cell>
          <cell r="AB73">
            <v>0.118012233094366</v>
          </cell>
          <cell r="AC73">
            <v>2.78361897685531E-2</v>
          </cell>
          <cell r="AD73">
            <v>0</v>
          </cell>
          <cell r="AE73">
            <v>0.51840761957933301</v>
          </cell>
          <cell r="AF73">
            <v>10500</v>
          </cell>
          <cell r="AG73">
            <v>1.89955238026316</v>
          </cell>
        </row>
        <row r="74">
          <cell r="B74" t="str">
            <v>SHT0012027</v>
          </cell>
          <cell r="C74" t="str">
            <v>调节摆轮</v>
          </cell>
          <cell r="D74" t="str">
            <v>POM</v>
          </cell>
          <cell r="E74">
            <v>1.2E-2</v>
          </cell>
          <cell r="F74">
            <v>1.26E-2</v>
          </cell>
          <cell r="G74">
            <v>15.309699999999999</v>
          </cell>
          <cell r="H74">
            <v>0.95</v>
          </cell>
          <cell r="I74">
            <v>0.203054968421053</v>
          </cell>
          <cell r="J74" t="str">
            <v>MA1600IIS/570</v>
          </cell>
          <cell r="K74">
            <v>55.384615384615401</v>
          </cell>
          <cell r="L74">
            <v>65</v>
          </cell>
          <cell r="M74">
            <v>2</v>
          </cell>
          <cell r="N74">
            <v>48.5</v>
          </cell>
          <cell r="O74">
            <v>0.76</v>
          </cell>
          <cell r="P74">
            <v>22.5</v>
          </cell>
          <cell r="Q74">
            <v>0.203125</v>
          </cell>
          <cell r="R74">
            <v>0</v>
          </cell>
          <cell r="S74">
            <v>8.4124000000000004E-2</v>
          </cell>
          <cell r="T74">
            <v>0.2</v>
          </cell>
          <cell r="U74">
            <v>0</v>
          </cell>
          <cell r="V74">
            <v>0.953117392927055</v>
          </cell>
          <cell r="W74">
            <v>0.72</v>
          </cell>
          <cell r="X74">
            <v>0.23311739292705499</v>
          </cell>
          <cell r="Y74">
            <v>0.209837740328915</v>
          </cell>
          <cell r="Z74">
            <v>0.21311645502155499</v>
          </cell>
          <cell r="AA74">
            <v>0.16638194444444401</v>
          </cell>
          <cell r="AB74">
            <v>0.17456605626876601</v>
          </cell>
          <cell r="AC74">
            <v>8.8261950337148301E-2</v>
          </cell>
          <cell r="AD74">
            <v>0</v>
          </cell>
          <cell r="AE74">
            <v>0.78695702131983503</v>
          </cell>
          <cell r="AF74">
            <v>10625</v>
          </cell>
          <cell r="AG74">
            <v>1.14296686929825</v>
          </cell>
        </row>
        <row r="75">
          <cell r="B75" t="str">
            <v>BPC0010139</v>
          </cell>
          <cell r="C75" t="str">
            <v>阀体旋拧端盖</v>
          </cell>
          <cell r="D75" t="str">
            <v>POM</v>
          </cell>
          <cell r="E75">
            <v>6.0000000000000001E-3</v>
          </cell>
          <cell r="F75">
            <v>6.3E-3</v>
          </cell>
          <cell r="G75">
            <v>15.309699999999999</v>
          </cell>
          <cell r="H75">
            <v>0.95</v>
          </cell>
          <cell r="I75">
            <v>0.101527484210526</v>
          </cell>
          <cell r="J75" t="str">
            <v>MA1600IIS/570</v>
          </cell>
          <cell r="K75">
            <v>65.454545454545496</v>
          </cell>
          <cell r="L75">
            <v>55</v>
          </cell>
          <cell r="M75">
            <v>6</v>
          </cell>
          <cell r="N75">
            <v>48.5</v>
          </cell>
          <cell r="O75">
            <v>0.76</v>
          </cell>
          <cell r="P75">
            <v>22.5</v>
          </cell>
          <cell r="Q75">
            <v>5.7291666666666602E-2</v>
          </cell>
          <cell r="R75">
            <v>0</v>
          </cell>
          <cell r="S75">
            <v>4.77055555555556E-3</v>
          </cell>
          <cell r="T75">
            <v>1.1111111111111099E-2</v>
          </cell>
          <cell r="U75">
            <v>0</v>
          </cell>
          <cell r="V75">
            <v>0.256281250557094</v>
          </cell>
          <cell r="W75">
            <v>0.46</v>
          </cell>
          <cell r="X75">
            <v>-0.20371874944290599</v>
          </cell>
          <cell r="Y75">
            <v>4.3355146297117703E-2</v>
          </cell>
          <cell r="Z75">
            <v>0.22354997309451299</v>
          </cell>
          <cell r="AA75">
            <v>4.6928240740740701E-2</v>
          </cell>
          <cell r="AB75">
            <v>0.18311226685030599</v>
          </cell>
          <cell r="AC75">
            <v>1.8614532062667499E-2</v>
          </cell>
          <cell r="AD75">
            <v>0</v>
          </cell>
          <cell r="AE75">
            <v>0.60384349619868904</v>
          </cell>
          <cell r="AF75">
            <v>74291</v>
          </cell>
          <cell r="AG75">
            <v>0.32450275409356699</v>
          </cell>
        </row>
        <row r="76">
          <cell r="B76" t="str">
            <v>BPC0010140</v>
          </cell>
          <cell r="C76" t="str">
            <v>气缸旋拧端盖</v>
          </cell>
          <cell r="D76" t="str">
            <v>POM</v>
          </cell>
          <cell r="E76">
            <v>4.0000000000000001E-3</v>
          </cell>
          <cell r="F76">
            <v>4.1999999999999997E-3</v>
          </cell>
          <cell r="G76">
            <v>15.309699999999999</v>
          </cell>
          <cell r="H76">
            <v>0.95</v>
          </cell>
          <cell r="I76">
            <v>6.7684989473684204E-2</v>
          </cell>
          <cell r="J76" t="str">
            <v>MA1600IIS/570</v>
          </cell>
          <cell r="K76">
            <v>65.454545454545496</v>
          </cell>
          <cell r="L76">
            <v>55</v>
          </cell>
          <cell r="M76">
            <v>6</v>
          </cell>
          <cell r="N76">
            <v>48.5</v>
          </cell>
          <cell r="O76">
            <v>0.76</v>
          </cell>
          <cell r="P76">
            <v>22.5</v>
          </cell>
          <cell r="Q76">
            <v>5.7291666666666602E-2</v>
          </cell>
          <cell r="R76">
            <v>0</v>
          </cell>
          <cell r="S76">
            <v>4.77055555555556E-3</v>
          </cell>
          <cell r="T76">
            <v>1.1111111111111099E-2</v>
          </cell>
          <cell r="U76">
            <v>0</v>
          </cell>
          <cell r="V76">
            <v>0.21673896723299499</v>
          </cell>
          <cell r="W76">
            <v>0.32</v>
          </cell>
          <cell r="X76">
            <v>-0.103261032767005</v>
          </cell>
          <cell r="Y76">
            <v>5.1264944430443098E-2</v>
          </cell>
          <cell r="Z76">
            <v>0.26433486971947201</v>
          </cell>
          <cell r="AA76">
            <v>4.6928240740740701E-2</v>
          </cell>
          <cell r="AB76">
            <v>0.216519628841328</v>
          </cell>
          <cell r="AC76">
            <v>2.20106038912108E-2</v>
          </cell>
          <cell r="AD76">
            <v>0</v>
          </cell>
          <cell r="AE76">
            <v>0.68771194982708095</v>
          </cell>
          <cell r="AF76">
            <v>74969</v>
          </cell>
          <cell r="AG76">
            <v>0.27373901198830403</v>
          </cell>
        </row>
        <row r="77">
          <cell r="B77" t="str">
            <v>BPC0010141</v>
          </cell>
          <cell r="C77" t="str">
            <v>堵盖</v>
          </cell>
          <cell r="D77" t="str">
            <v>POM</v>
          </cell>
          <cell r="E77">
            <v>1E-3</v>
          </cell>
          <cell r="F77">
            <v>1.0499999999999999E-3</v>
          </cell>
          <cell r="G77">
            <v>15.309699999999999</v>
          </cell>
          <cell r="H77">
            <v>0.95</v>
          </cell>
          <cell r="I77">
            <v>1.69212473684211E-2</v>
          </cell>
          <cell r="J77" t="str">
            <v>MA1600IIS/570</v>
          </cell>
          <cell r="K77">
            <v>65.454545454545496</v>
          </cell>
          <cell r="L77">
            <v>55</v>
          </cell>
          <cell r="M77">
            <v>6</v>
          </cell>
          <cell r="N77">
            <v>48.5</v>
          </cell>
          <cell r="O77">
            <v>0.76</v>
          </cell>
          <cell r="P77">
            <v>22.5</v>
          </cell>
          <cell r="Q77">
            <v>5.7291666666666602E-2</v>
          </cell>
          <cell r="R77">
            <v>0</v>
          </cell>
          <cell r="S77">
            <v>1.43116666666667E-3</v>
          </cell>
          <cell r="T77">
            <v>3.3333333333333301E-3</v>
          </cell>
          <cell r="U77">
            <v>0</v>
          </cell>
          <cell r="V77">
            <v>0.14630837558017801</v>
          </cell>
          <cell r="W77">
            <v>0.18</v>
          </cell>
          <cell r="X77">
            <v>-3.3691624419821598E-2</v>
          </cell>
          <cell r="Y77">
            <v>2.2782929002630001E-2</v>
          </cell>
          <cell r="Z77">
            <v>0.391581592232703</v>
          </cell>
          <cell r="AA77">
            <v>4.6928240740740701E-2</v>
          </cell>
          <cell r="AB77">
            <v>0.32074883310438801</v>
          </cell>
          <cell r="AC77">
            <v>9.7818505672792305E-3</v>
          </cell>
          <cell r="AD77">
            <v>0</v>
          </cell>
          <cell r="AE77">
            <v>0.88434532677079702</v>
          </cell>
          <cell r="AF77">
            <v>141071</v>
          </cell>
          <cell r="AG77">
            <v>0.18647623216374301</v>
          </cell>
        </row>
        <row r="78">
          <cell r="B78" t="str">
            <v>BEC0010029</v>
          </cell>
          <cell r="C78" t="str">
            <v>ECU上盖</v>
          </cell>
          <cell r="D78" t="str">
            <v>ABS+PC</v>
          </cell>
          <cell r="E78">
            <v>1.4E-2</v>
          </cell>
          <cell r="F78">
            <v>1.47E-2</v>
          </cell>
          <cell r="G78">
            <v>18.584099999999999</v>
          </cell>
          <cell r="H78">
            <v>0.96</v>
          </cell>
          <cell r="I78">
            <v>0.28456903124999999</v>
          </cell>
          <cell r="J78" t="str">
            <v>MA1600IIS/570</v>
          </cell>
          <cell r="K78">
            <v>48</v>
          </cell>
          <cell r="L78">
            <v>75</v>
          </cell>
          <cell r="M78">
            <v>2</v>
          </cell>
          <cell r="N78">
            <v>48.5</v>
          </cell>
          <cell r="O78">
            <v>0.76</v>
          </cell>
          <cell r="P78">
            <v>22.5</v>
          </cell>
          <cell r="Q78">
            <v>0.234375</v>
          </cell>
          <cell r="R78">
            <v>0</v>
          </cell>
          <cell r="S78">
            <v>3.5437999999999997E-2</v>
          </cell>
          <cell r="T78">
            <v>0.05</v>
          </cell>
          <cell r="U78">
            <v>0</v>
          </cell>
          <cell r="V78">
            <v>0.90744294759114597</v>
          </cell>
          <cell r="W78">
            <v>1.04</v>
          </cell>
          <cell r="X78">
            <v>-0.13255705240885399</v>
          </cell>
          <cell r="Y78">
            <v>5.5099882733925701E-2</v>
          </cell>
          <cell r="Z78">
            <v>0.258280700315277</v>
          </cell>
          <cell r="AA78">
            <v>0.19197916666666701</v>
          </cell>
          <cell r="AB78">
            <v>0.21156059141380201</v>
          </cell>
          <cell r="AC78">
            <v>3.9052592886497199E-2</v>
          </cell>
          <cell r="AD78">
            <v>0</v>
          </cell>
          <cell r="AE78">
            <v>0.68640559496836295</v>
          </cell>
          <cell r="AF78">
            <v>27360</v>
          </cell>
          <cell r="AG78">
            <v>1.1518227968750001</v>
          </cell>
        </row>
        <row r="79">
          <cell r="B79" t="str">
            <v>BEC0010030</v>
          </cell>
          <cell r="C79" t="str">
            <v>ECU下盖</v>
          </cell>
          <cell r="D79" t="str">
            <v>ABS+PC</v>
          </cell>
          <cell r="E79">
            <v>1.4999999999999999E-2</v>
          </cell>
          <cell r="F79">
            <v>1.575E-2</v>
          </cell>
          <cell r="G79">
            <v>18.584099999999999</v>
          </cell>
          <cell r="H79">
            <v>0.96</v>
          </cell>
          <cell r="I79">
            <v>0.30489539062499998</v>
          </cell>
          <cell r="J79" t="str">
            <v>MA1600IIS/570</v>
          </cell>
          <cell r="K79">
            <v>48</v>
          </cell>
          <cell r="L79">
            <v>75</v>
          </cell>
          <cell r="M79">
            <v>2</v>
          </cell>
          <cell r="N79">
            <v>48.5</v>
          </cell>
          <cell r="O79">
            <v>0.76</v>
          </cell>
          <cell r="P79">
            <v>22.5</v>
          </cell>
          <cell r="Q79">
            <v>0.234375</v>
          </cell>
          <cell r="R79">
            <v>0</v>
          </cell>
          <cell r="S79">
            <v>4.3755333333333299E-2</v>
          </cell>
          <cell r="T79">
            <v>6.6666666666666693E-2</v>
          </cell>
          <cell r="U79">
            <v>0</v>
          </cell>
          <cell r="V79">
            <v>0.95592930061849002</v>
          </cell>
          <cell r="W79">
            <v>1.04</v>
          </cell>
          <cell r="X79">
            <v>-8.4070699381510294E-2</v>
          </cell>
          <cell r="Y79">
            <v>6.9740164490755902E-2</v>
          </cell>
          <cell r="Z79">
            <v>0.24518026578781399</v>
          </cell>
          <cell r="AA79">
            <v>0.19197916666666701</v>
          </cell>
          <cell r="AB79">
            <v>0.20082987993197399</v>
          </cell>
          <cell r="AC79">
            <v>4.57725621602178E-2</v>
          </cell>
          <cell r="AD79">
            <v>0</v>
          </cell>
          <cell r="AE79">
            <v>0.68104817958008901</v>
          </cell>
          <cell r="AF79">
            <v>0</v>
          </cell>
          <cell r="AG79">
            <v>1.2072963359375</v>
          </cell>
        </row>
        <row r="80">
          <cell r="B80" t="str">
            <v>BEC0010121</v>
          </cell>
          <cell r="C80" t="str">
            <v>ECU下盖(无爪)</v>
          </cell>
          <cell r="D80" t="str">
            <v>ABS+PC</v>
          </cell>
          <cell r="E80">
            <v>1.4999999999999999E-2</v>
          </cell>
          <cell r="F80">
            <v>1.575E-2</v>
          </cell>
          <cell r="G80">
            <v>18.584099999999999</v>
          </cell>
          <cell r="H80">
            <v>0.96</v>
          </cell>
          <cell r="I80">
            <v>0.30489539062499998</v>
          </cell>
          <cell r="J80" t="str">
            <v>MA1600IIS/570</v>
          </cell>
          <cell r="K80">
            <v>48</v>
          </cell>
          <cell r="L80">
            <v>75</v>
          </cell>
          <cell r="M80">
            <v>2</v>
          </cell>
          <cell r="N80">
            <v>48.5</v>
          </cell>
          <cell r="O80">
            <v>0.76</v>
          </cell>
          <cell r="P80">
            <v>22.5</v>
          </cell>
          <cell r="Q80">
            <v>0.234375</v>
          </cell>
          <cell r="R80">
            <v>0</v>
          </cell>
          <cell r="S80">
            <v>4.3755333333333299E-2</v>
          </cell>
          <cell r="T80">
            <v>6.6666666666666693E-2</v>
          </cell>
          <cell r="U80">
            <v>0.3</v>
          </cell>
          <cell r="V80">
            <v>1.25592930061849</v>
          </cell>
          <cell r="W80">
            <v>1.22</v>
          </cell>
          <cell r="X80">
            <v>3.5929300618489798E-2</v>
          </cell>
          <cell r="Y80">
            <v>5.30815441871101E-2</v>
          </cell>
          <cell r="Z80">
            <v>0.18661480378280901</v>
          </cell>
          <cell r="AA80">
            <v>0.19197916666666701</v>
          </cell>
          <cell r="AB80">
            <v>0.15285825927631899</v>
          </cell>
          <cell r="AC80">
            <v>3.4839009896325997E-2</v>
          </cell>
          <cell r="AD80">
            <v>0.238866948841996</v>
          </cell>
          <cell r="AE80">
            <v>0.75723522775139296</v>
          </cell>
          <cell r="AF80">
            <v>20551</v>
          </cell>
          <cell r="AG80">
            <v>1.5072963359375</v>
          </cell>
        </row>
        <row r="81">
          <cell r="B81" t="str">
            <v>SLT0010278</v>
          </cell>
          <cell r="C81" t="str">
            <v>轻卡气囊上盖</v>
          </cell>
          <cell r="D81" t="str">
            <v>PA6+GF30</v>
          </cell>
          <cell r="E81">
            <v>0</v>
          </cell>
          <cell r="F81">
            <v>0.124</v>
          </cell>
          <cell r="G81">
            <v>13.716799999999999</v>
          </cell>
          <cell r="H81">
            <v>0.95</v>
          </cell>
          <cell r="I81">
            <v>1.7904033684210501</v>
          </cell>
          <cell r="J81" t="str">
            <v>MA3200/1700</v>
          </cell>
          <cell r="K81">
            <v>45</v>
          </cell>
          <cell r="L81">
            <v>80</v>
          </cell>
          <cell r="M81">
            <v>2</v>
          </cell>
          <cell r="N81">
            <v>75.900000000000006</v>
          </cell>
          <cell r="O81">
            <v>0.76</v>
          </cell>
          <cell r="P81">
            <v>22.5</v>
          </cell>
          <cell r="Q81">
            <v>0.25</v>
          </cell>
          <cell r="R81">
            <v>0</v>
          </cell>
          <cell r="S81">
            <v>5.6082666666666697E-2</v>
          </cell>
          <cell r="T81">
            <v>0.133333333333333</v>
          </cell>
          <cell r="U81">
            <v>0</v>
          </cell>
          <cell r="V81">
            <v>2.9479062515235501</v>
          </cell>
          <cell r="W81">
            <v>5</v>
          </cell>
          <cell r="X81">
            <v>-2.0520937484764499</v>
          </cell>
          <cell r="Y81">
            <v>4.5229841778185197E-2</v>
          </cell>
          <cell r="Z81">
            <v>8.4805953334097503E-2</v>
          </cell>
          <cell r="AA81">
            <v>0.32046666666666701</v>
          </cell>
          <cell r="AB81">
            <v>0.10870992471386901</v>
          </cell>
          <cell r="AC81">
            <v>1.9024576048740301E-2</v>
          </cell>
          <cell r="AD81">
            <v>0</v>
          </cell>
          <cell r="AE81">
            <v>0.39265254195389299</v>
          </cell>
          <cell r="AF81">
            <v>48643</v>
          </cell>
          <cell r="AG81">
            <v>3.7307210526315799</v>
          </cell>
        </row>
        <row r="82">
          <cell r="B82" t="str">
            <v>SLT0010279</v>
          </cell>
          <cell r="C82" t="str">
            <v>轻卡气囊下座</v>
          </cell>
          <cell r="D82" t="str">
            <v>PA6+GF30</v>
          </cell>
          <cell r="E82">
            <v>0</v>
          </cell>
          <cell r="F82">
            <v>9.4750000000000001E-2</v>
          </cell>
          <cell r="G82">
            <v>13.716799999999999</v>
          </cell>
          <cell r="H82">
            <v>0.95</v>
          </cell>
          <cell r="I82">
            <v>1.36807031578947</v>
          </cell>
          <cell r="J82" t="str">
            <v>MA3200/1700</v>
          </cell>
          <cell r="K82">
            <v>45</v>
          </cell>
          <cell r="L82">
            <v>80</v>
          </cell>
          <cell r="M82">
            <v>2</v>
          </cell>
          <cell r="N82">
            <v>75.900000000000006</v>
          </cell>
          <cell r="O82">
            <v>0.76</v>
          </cell>
          <cell r="P82">
            <v>22.5</v>
          </cell>
          <cell r="Q82">
            <v>0.25</v>
          </cell>
          <cell r="R82">
            <v>0</v>
          </cell>
          <cell r="S82">
            <v>5.6082666666666697E-2</v>
          </cell>
          <cell r="T82">
            <v>0.133333333333333</v>
          </cell>
          <cell r="U82">
            <v>0</v>
          </cell>
          <cell r="V82">
            <v>2.45444342160665</v>
          </cell>
          <cell r="W82">
            <v>4.46</v>
          </cell>
          <cell r="X82">
            <v>-2.00555657839335</v>
          </cell>
          <cell r="Y82">
            <v>5.43232458159719E-2</v>
          </cell>
          <cell r="Z82">
            <v>0.10185608590494701</v>
          </cell>
          <cell r="AA82">
            <v>0.32046666666666701</v>
          </cell>
          <cell r="AB82">
            <v>0.13056592131868899</v>
          </cell>
          <cell r="AC82">
            <v>2.28494436551142E-2</v>
          </cell>
          <cell r="AD82">
            <v>0</v>
          </cell>
          <cell r="AE82">
            <v>0.44261484956375502</v>
          </cell>
          <cell r="AF82">
            <v>49383</v>
          </cell>
          <cell r="AG82">
            <v>3.0972214736842099</v>
          </cell>
        </row>
        <row r="83">
          <cell r="B83" t="str">
            <v>SHT0013068</v>
          </cell>
          <cell r="C83" t="str">
            <v>气囊下盖</v>
          </cell>
          <cell r="D83" t="str">
            <v>PA6+GF30</v>
          </cell>
          <cell r="E83">
            <v>0.24</v>
          </cell>
          <cell r="F83">
            <v>0.25440000000000002</v>
          </cell>
          <cell r="G83">
            <v>13.716799999999999</v>
          </cell>
          <cell r="H83">
            <v>0.95</v>
          </cell>
          <cell r="I83">
            <v>3.6732146526315801</v>
          </cell>
          <cell r="J83" t="str">
            <v>SA4700/2950</v>
          </cell>
          <cell r="K83">
            <v>32.727272727272698</v>
          </cell>
          <cell r="L83">
            <v>110</v>
          </cell>
          <cell r="M83">
            <v>2</v>
          </cell>
          <cell r="N83">
            <v>84.3</v>
          </cell>
          <cell r="O83">
            <v>0.76</v>
          </cell>
          <cell r="P83">
            <v>22.5</v>
          </cell>
          <cell r="Q83">
            <v>0.34375</v>
          </cell>
          <cell r="R83">
            <v>0</v>
          </cell>
          <cell r="S83">
            <v>5.6082666666666697E-2</v>
          </cell>
          <cell r="T83">
            <v>0.133333333333333</v>
          </cell>
          <cell r="U83">
            <v>0</v>
          </cell>
          <cell r="V83">
            <v>5.4547570678116299</v>
          </cell>
          <cell r="W83">
            <v>8.91</v>
          </cell>
          <cell r="X83">
            <v>-3.4552429321883702</v>
          </cell>
          <cell r="Y83">
            <v>2.4443496140300901E-2</v>
          </cell>
          <cell r="Z83">
            <v>6.3018388486713497E-2</v>
          </cell>
          <cell r="AA83">
            <v>0.489408333333334</v>
          </cell>
          <cell r="AB83">
            <v>8.9721380301483702E-2</v>
          </cell>
          <cell r="AC83">
            <v>1.0281423346533401E-2</v>
          </cell>
          <cell r="AD83">
            <v>0</v>
          </cell>
          <cell r="AE83">
            <v>0.32660343861927199</v>
          </cell>
          <cell r="AF83">
            <v>3841</v>
          </cell>
          <cell r="AG83">
            <v>6.9489754789473697</v>
          </cell>
        </row>
        <row r="84">
          <cell r="B84" t="str">
            <v>SHT0002189</v>
          </cell>
          <cell r="C84" t="str">
            <v>H4气囊上盖</v>
          </cell>
          <cell r="D84" t="str">
            <v>PA6+GF30</v>
          </cell>
          <cell r="E84">
            <v>9.8000000000000004E-2</v>
          </cell>
          <cell r="F84">
            <v>0.10290000000000001</v>
          </cell>
          <cell r="G84">
            <v>13.716799999999999</v>
          </cell>
          <cell r="H84">
            <v>0.95</v>
          </cell>
          <cell r="I84">
            <v>1.4857460210526301</v>
          </cell>
          <cell r="J84" t="str">
            <v>MA3200/1700</v>
          </cell>
          <cell r="K84">
            <v>30</v>
          </cell>
          <cell r="L84">
            <v>120</v>
          </cell>
          <cell r="M84">
            <v>1</v>
          </cell>
          <cell r="N84">
            <v>75.900000000000006</v>
          </cell>
          <cell r="O84">
            <v>0.76</v>
          </cell>
          <cell r="P84">
            <v>22.5</v>
          </cell>
          <cell r="Q84">
            <v>0.75</v>
          </cell>
          <cell r="R84">
            <v>1.25</v>
          </cell>
          <cell r="S84">
            <v>5.6082666666666697E-2</v>
          </cell>
          <cell r="T84">
            <v>0.133333333333333</v>
          </cell>
          <cell r="U84">
            <v>0</v>
          </cell>
          <cell r="V84">
            <v>5.2125287193351797</v>
          </cell>
          <cell r="W84">
            <v>5.22</v>
          </cell>
          <cell r="X84">
            <v>-7.4712806648191696E-3</v>
          </cell>
          <cell r="Y84">
            <v>2.55793954359907E-2</v>
          </cell>
          <cell r="Z84">
            <v>0.143884099327448</v>
          </cell>
          <cell r="AA84">
            <v>0.96140000000000003</v>
          </cell>
          <cell r="AB84">
            <v>0.184440230791212</v>
          </cell>
          <cell r="AC84">
            <v>1.07592053082865E-2</v>
          </cell>
          <cell r="AD84">
            <v>0</v>
          </cell>
          <cell r="AE84">
            <v>0.71496636257533597</v>
          </cell>
          <cell r="AF84">
            <v>3630</v>
          </cell>
          <cell r="AG84">
            <v>6.36013503157894</v>
          </cell>
        </row>
        <row r="85">
          <cell r="B85" t="str">
            <v>SHT0002196</v>
          </cell>
          <cell r="C85" t="str">
            <v>座椅气囊上盖</v>
          </cell>
          <cell r="D85" t="str">
            <v>PA6+GF30</v>
          </cell>
          <cell r="E85">
            <v>0</v>
          </cell>
          <cell r="F85">
            <v>0.13719999999999999</v>
          </cell>
          <cell r="G85">
            <v>13.716799999999999</v>
          </cell>
          <cell r="H85">
            <v>0.95</v>
          </cell>
          <cell r="I85">
            <v>1.98099469473684</v>
          </cell>
          <cell r="J85" t="str">
            <v>PL2500/900</v>
          </cell>
          <cell r="K85">
            <v>45</v>
          </cell>
          <cell r="L85">
            <v>80</v>
          </cell>
          <cell r="M85">
            <v>2</v>
          </cell>
          <cell r="N85">
            <v>52.05</v>
          </cell>
          <cell r="O85">
            <v>0.76</v>
          </cell>
          <cell r="P85">
            <v>22.5</v>
          </cell>
          <cell r="Q85">
            <v>0.25</v>
          </cell>
          <cell r="R85">
            <v>1.05</v>
          </cell>
          <cell r="S85">
            <v>5.6082666666666697E-2</v>
          </cell>
          <cell r="T85">
            <v>0.133333333333333</v>
          </cell>
          <cell r="U85">
            <v>0</v>
          </cell>
          <cell r="V85">
            <v>4.1344371696398898</v>
          </cell>
          <cell r="W85">
            <v>5.45</v>
          </cell>
          <cell r="X85">
            <v>-1.3155628303601099</v>
          </cell>
          <cell r="Y85">
            <v>3.2249452068695103E-2</v>
          </cell>
          <cell r="Z85">
            <v>6.04677226288034E-2</v>
          </cell>
          <cell r="AA85">
            <v>0.219766666666667</v>
          </cell>
          <cell r="AB85">
            <v>5.3155159372226903E-2</v>
          </cell>
          <cell r="AC85">
            <v>1.3564764529134601E-2</v>
          </cell>
          <cell r="AD85">
            <v>0</v>
          </cell>
          <cell r="AE85">
            <v>0.520855049078086</v>
          </cell>
          <cell r="AF85">
            <v>124551</v>
          </cell>
          <cell r="AG85">
            <v>5.02055804210526</v>
          </cell>
        </row>
        <row r="86">
          <cell r="B86" t="str">
            <v>SHT0002197</v>
          </cell>
          <cell r="C86" t="str">
            <v>座椅气囊下盖</v>
          </cell>
          <cell r="D86" t="str">
            <v>PA6+GF30</v>
          </cell>
          <cell r="E86">
            <v>0</v>
          </cell>
          <cell r="F86">
            <v>7.7399999999999997E-2</v>
          </cell>
          <cell r="G86">
            <v>13.716799999999999</v>
          </cell>
          <cell r="H86">
            <v>0.95</v>
          </cell>
          <cell r="I86">
            <v>1.1175582315789501</v>
          </cell>
          <cell r="J86" t="str">
            <v>PL2500/900</v>
          </cell>
          <cell r="K86">
            <v>45</v>
          </cell>
          <cell r="L86">
            <v>80</v>
          </cell>
          <cell r="M86">
            <v>2</v>
          </cell>
          <cell r="N86">
            <v>52.05</v>
          </cell>
          <cell r="O86">
            <v>0.76</v>
          </cell>
          <cell r="P86">
            <v>22.5</v>
          </cell>
          <cell r="Q86">
            <v>0.25</v>
          </cell>
          <cell r="R86">
            <v>1.25</v>
          </cell>
          <cell r="S86">
            <v>4.2062000000000002E-2</v>
          </cell>
          <cell r="T86">
            <v>0.1</v>
          </cell>
          <cell r="U86">
            <v>0</v>
          </cell>
          <cell r="V86">
            <v>3.2842258284764498</v>
          </cell>
          <cell r="W86">
            <v>3.14</v>
          </cell>
          <cell r="X86">
            <v>0.14422582847645499</v>
          </cell>
          <cell r="Y86">
            <v>3.04485760793099E-2</v>
          </cell>
          <cell r="Z86">
            <v>7.6121440198274798E-2</v>
          </cell>
          <cell r="AA86">
            <v>0.219766666666667</v>
          </cell>
          <cell r="AB86">
            <v>6.6915820696963502E-2</v>
          </cell>
          <cell r="AC86">
            <v>1.28072800704793E-2</v>
          </cell>
          <cell r="AD86">
            <v>0</v>
          </cell>
          <cell r="AE86">
            <v>0.65971943162709401</v>
          </cell>
          <cell r="AF86">
            <v>126167</v>
          </cell>
          <cell r="AG86">
            <v>3.8980493473684201</v>
          </cell>
        </row>
        <row r="87">
          <cell r="B87" t="str">
            <v>SHT0002201</v>
          </cell>
          <cell r="C87" t="str">
            <v>气阀主体</v>
          </cell>
          <cell r="D87" t="str">
            <v>POM</v>
          </cell>
          <cell r="E87">
            <v>0</v>
          </cell>
          <cell r="F87">
            <v>1.155E-2</v>
          </cell>
          <cell r="G87">
            <v>15.309699999999999</v>
          </cell>
          <cell r="H87">
            <v>0.9</v>
          </cell>
          <cell r="I87">
            <v>0.19647448333333301</v>
          </cell>
          <cell r="J87" t="str">
            <v>HTF86/TJ</v>
          </cell>
          <cell r="K87">
            <v>65</v>
          </cell>
          <cell r="L87">
            <v>55.384615384615401</v>
          </cell>
          <cell r="M87">
            <v>1</v>
          </cell>
          <cell r="N87">
            <v>21.2</v>
          </cell>
          <cell r="O87">
            <v>0.76</v>
          </cell>
          <cell r="P87">
            <v>22.5</v>
          </cell>
          <cell r="Q87">
            <v>0.34615384615384598</v>
          </cell>
          <cell r="R87">
            <v>0</v>
          </cell>
          <cell r="S87">
            <v>1.6824800000000001E-2</v>
          </cell>
          <cell r="T87">
            <v>0.04</v>
          </cell>
          <cell r="U87">
            <v>0</v>
          </cell>
          <cell r="V87">
            <v>0.87892384226495701</v>
          </cell>
          <cell r="W87">
            <v>2.06</v>
          </cell>
          <cell r="X87">
            <v>-1.1810761577350399</v>
          </cell>
          <cell r="Y87">
            <v>4.5510200174933603E-2</v>
          </cell>
          <cell r="Z87">
            <v>0.39383827074461802</v>
          </cell>
          <cell r="AA87">
            <v>0.123938461538462</v>
          </cell>
          <cell r="AB87">
            <v>0.141011604849718</v>
          </cell>
          <cell r="AC87">
            <v>1.91425003975806E-2</v>
          </cell>
          <cell r="AD87">
            <v>0</v>
          </cell>
          <cell r="AE87">
            <v>0.77646017335583395</v>
          </cell>
          <cell r="AF87">
            <v>67497</v>
          </cell>
          <cell r="AG87">
            <v>1.0566749865384599</v>
          </cell>
        </row>
        <row r="88">
          <cell r="B88" t="str">
            <v>SHT0002202</v>
          </cell>
          <cell r="C88" t="str">
            <v>通气嘴</v>
          </cell>
          <cell r="D88" t="str">
            <v>POM</v>
          </cell>
          <cell r="E88">
            <v>0</v>
          </cell>
          <cell r="F88">
            <v>3.63E-3</v>
          </cell>
          <cell r="G88">
            <v>15.309699999999999</v>
          </cell>
          <cell r="H88">
            <v>0.88</v>
          </cell>
          <cell r="I88">
            <v>6.3152512499999994E-2</v>
          </cell>
          <cell r="J88" t="str">
            <v>SA600/150</v>
          </cell>
          <cell r="K88">
            <v>72</v>
          </cell>
          <cell r="L88">
            <v>50</v>
          </cell>
          <cell r="M88">
            <v>2</v>
          </cell>
          <cell r="N88">
            <v>17.41</v>
          </cell>
          <cell r="O88">
            <v>0.76</v>
          </cell>
          <cell r="P88">
            <v>22.5</v>
          </cell>
          <cell r="Q88">
            <v>0.15625</v>
          </cell>
          <cell r="R88">
            <v>0</v>
          </cell>
          <cell r="S88">
            <v>1.41516666666667E-3</v>
          </cell>
          <cell r="T88">
            <v>3.3333333333333301E-3</v>
          </cell>
          <cell r="U88">
            <v>0</v>
          </cell>
          <cell r="V88">
            <v>0.33944575061553001</v>
          </cell>
          <cell r="W88">
            <v>0.32</v>
          </cell>
          <cell r="X88">
            <v>1.9445750615530302E-2</v>
          </cell>
          <cell r="Y88">
            <v>9.8199294800092995E-3</v>
          </cell>
          <cell r="Z88">
            <v>0.46030919437543599</v>
          </cell>
          <cell r="AA88">
            <v>4.5943055555555598E-2</v>
          </cell>
          <cell r="AB88">
            <v>0.135347269695512</v>
          </cell>
          <cell r="AC88">
            <v>4.1690510607379598E-3</v>
          </cell>
          <cell r="AD88">
            <v>0</v>
          </cell>
          <cell r="AE88">
            <v>0.81395403422937795</v>
          </cell>
          <cell r="AF88">
            <v>128942</v>
          </cell>
          <cell r="AG88">
            <v>0.40276685208333302</v>
          </cell>
        </row>
        <row r="89">
          <cell r="B89" t="str">
            <v>SHT0002203</v>
          </cell>
          <cell r="C89" t="str">
            <v>气阀堵盖</v>
          </cell>
          <cell r="D89" t="str">
            <v>POM</v>
          </cell>
          <cell r="E89">
            <v>0</v>
          </cell>
          <cell r="F89">
            <v>4.6000000000000001E-4</v>
          </cell>
          <cell r="G89">
            <v>15.309699999999999</v>
          </cell>
          <cell r="H89">
            <v>0.9</v>
          </cell>
          <cell r="I89">
            <v>7.8249577777777801E-3</v>
          </cell>
          <cell r="J89" t="str">
            <v>SA600/150</v>
          </cell>
          <cell r="K89">
            <v>65</v>
          </cell>
          <cell r="L89">
            <v>55.384615384615401</v>
          </cell>
          <cell r="M89">
            <v>2</v>
          </cell>
          <cell r="N89">
            <v>17.41</v>
          </cell>
          <cell r="O89">
            <v>0.76</v>
          </cell>
          <cell r="P89">
            <v>22.5</v>
          </cell>
          <cell r="Q89">
            <v>0.17307692307692299</v>
          </cell>
          <cell r="R89">
            <v>0</v>
          </cell>
          <cell r="S89">
            <v>7.1558333333333305E-4</v>
          </cell>
          <cell r="T89">
            <v>1.66666666666667E-3</v>
          </cell>
          <cell r="U89">
            <v>0</v>
          </cell>
          <cell r="V89">
            <v>0.28825985177208002</v>
          </cell>
          <cell r="W89">
            <v>0.23</v>
          </cell>
          <cell r="X89">
            <v>5.8259851772079603E-2</v>
          </cell>
          <cell r="Y89">
            <v>5.7818203139314199E-3</v>
          </cell>
          <cell r="Z89">
            <v>0.60041980183133803</v>
          </cell>
          <cell r="AA89">
            <v>5.0890769230769198E-2</v>
          </cell>
          <cell r="AB89">
            <v>0.17654476999803401</v>
          </cell>
          <cell r="AC89">
            <v>2.4824245517864499E-3</v>
          </cell>
          <cell r="AD89">
            <v>0</v>
          </cell>
          <cell r="AE89">
            <v>0.97285450009887298</v>
          </cell>
          <cell r="AF89">
            <v>25150</v>
          </cell>
          <cell r="AG89">
            <v>0.35007122512820499</v>
          </cell>
        </row>
        <row r="90">
          <cell r="B90" t="str">
            <v>SHT0002204</v>
          </cell>
          <cell r="C90" t="str">
            <v>气阀阀芯</v>
          </cell>
          <cell r="D90" t="str">
            <v>POM</v>
          </cell>
          <cell r="E90">
            <v>0</v>
          </cell>
          <cell r="F90">
            <v>2.2000000000000001E-3</v>
          </cell>
          <cell r="G90">
            <v>15.309699999999999</v>
          </cell>
          <cell r="H90">
            <v>0.98</v>
          </cell>
          <cell r="I90">
            <v>3.4368714285714301E-2</v>
          </cell>
          <cell r="J90" t="str">
            <v>SA600/150</v>
          </cell>
          <cell r="K90">
            <v>65</v>
          </cell>
          <cell r="L90">
            <v>55.384615384615401</v>
          </cell>
          <cell r="M90">
            <v>4</v>
          </cell>
          <cell r="N90">
            <v>17.41</v>
          </cell>
          <cell r="O90">
            <v>0.76</v>
          </cell>
          <cell r="P90">
            <v>22.5</v>
          </cell>
          <cell r="Q90">
            <v>8.6538461538461495E-2</v>
          </cell>
          <cell r="R90">
            <v>0</v>
          </cell>
          <cell r="S90">
            <v>7.1558333333333305E-4</v>
          </cell>
          <cell r="T90">
            <v>1.66666666666667E-3</v>
          </cell>
          <cell r="U90">
            <v>0</v>
          </cell>
          <cell r="V90">
            <v>0.16814892559990999</v>
          </cell>
          <cell r="W90">
            <v>0.14000000000000001</v>
          </cell>
          <cell r="X90">
            <v>2.81489255999103E-2</v>
          </cell>
          <cell r="Y90">
            <v>9.9118484445883306E-3</v>
          </cell>
          <cell r="Z90">
            <v>0.51465366923823896</v>
          </cell>
          <cell r="AA90">
            <v>2.5445384615384599E-2</v>
          </cell>
          <cell r="AB90">
            <v>0.151326477553171</v>
          </cell>
          <cell r="AC90">
            <v>4.2556521296839896E-3</v>
          </cell>
          <cell r="AD90">
            <v>0</v>
          </cell>
          <cell r="AE90">
            <v>0.79560550765878602</v>
          </cell>
          <cell r="AF90">
            <v>170420</v>
          </cell>
          <cell r="AG90">
            <v>0.221911090659341</v>
          </cell>
        </row>
        <row r="91">
          <cell r="B91" t="str">
            <v>SHT0002205</v>
          </cell>
          <cell r="C91" t="str">
            <v>锁片</v>
          </cell>
          <cell r="D91" t="str">
            <v>POM</v>
          </cell>
          <cell r="E91">
            <v>1.7100000000000001E-4</v>
          </cell>
          <cell r="F91">
            <v>1.7613000000000001E-4</v>
          </cell>
          <cell r="G91">
            <v>15.309699999999999</v>
          </cell>
          <cell r="H91">
            <v>0.98</v>
          </cell>
          <cell r="I91">
            <v>2.7515280214285699E-3</v>
          </cell>
          <cell r="J91" t="str">
            <v>SA600/150</v>
          </cell>
          <cell r="K91">
            <v>103</v>
          </cell>
          <cell r="L91">
            <v>34.951456310679603</v>
          </cell>
          <cell r="M91">
            <v>4</v>
          </cell>
          <cell r="N91">
            <v>17.41</v>
          </cell>
          <cell r="O91">
            <v>0.76</v>
          </cell>
          <cell r="P91">
            <v>22.5</v>
          </cell>
          <cell r="Q91">
            <v>5.4611650485436897E-2</v>
          </cell>
          <cell r="R91">
            <v>0</v>
          </cell>
          <cell r="S91">
            <v>2.8303333333333301E-3</v>
          </cell>
          <cell r="T91">
            <v>6.6666666666666697E-3</v>
          </cell>
          <cell r="U91">
            <v>0</v>
          </cell>
          <cell r="V91">
            <v>9.2657458675350995E-2</v>
          </cell>
          <cell r="W91">
            <v>0.08</v>
          </cell>
          <cell r="X91">
            <v>1.2657458675351001E-2</v>
          </cell>
          <cell r="Y91">
            <v>7.1949595445144204E-2</v>
          </cell>
          <cell r="Z91">
            <v>0.58939292385281905</v>
          </cell>
          <cell r="AA91">
            <v>1.6057766990291301E-2</v>
          </cell>
          <cell r="AB91">
            <v>0.17330247580557701</v>
          </cell>
          <cell r="AC91">
            <v>3.0546200746235899E-2</v>
          </cell>
          <cell r="AD91">
            <v>0</v>
          </cell>
          <cell r="AE91">
            <v>0.97030430080033503</v>
          </cell>
          <cell r="AF91">
            <v>754050</v>
          </cell>
          <cell r="AG91">
            <v>0.119628418245735</v>
          </cell>
        </row>
        <row r="92">
          <cell r="B92" t="str">
            <v>SHT0002213</v>
          </cell>
          <cell r="C92" t="str">
            <v>大剪刀底板</v>
          </cell>
          <cell r="D92" t="str">
            <v>PA6+GF30</v>
          </cell>
          <cell r="E92">
            <v>3.9199999999999999E-2</v>
          </cell>
          <cell r="F92">
            <v>4.2335999999999999E-2</v>
          </cell>
          <cell r="G92">
            <v>13.716799999999999</v>
          </cell>
          <cell r="H92">
            <v>0.85</v>
          </cell>
          <cell r="I92">
            <v>0.68319346447058804</v>
          </cell>
          <cell r="J92" t="str">
            <v>MA3200/1700</v>
          </cell>
          <cell r="K92">
            <v>45</v>
          </cell>
          <cell r="L92">
            <v>80</v>
          </cell>
          <cell r="M92">
            <v>2</v>
          </cell>
          <cell r="N92">
            <v>75.900000000000006</v>
          </cell>
          <cell r="O92">
            <v>0.76</v>
          </cell>
          <cell r="P92">
            <v>22.5</v>
          </cell>
          <cell r="Q92">
            <v>0.25</v>
          </cell>
          <cell r="R92">
            <v>0</v>
          </cell>
          <cell r="S92">
            <v>4.4676E-2</v>
          </cell>
          <cell r="T92">
            <v>0.1</v>
          </cell>
          <cell r="U92">
            <v>0</v>
          </cell>
          <cell r="V92">
            <v>1.7818086418380601</v>
          </cell>
          <cell r="W92">
            <v>2.0299999999999998</v>
          </cell>
          <cell r="X92">
            <v>-0.24819135816193699</v>
          </cell>
          <cell r="Y92">
            <v>5.6122749464747698E-2</v>
          </cell>
          <cell r="Z92">
            <v>0.140306873661869</v>
          </cell>
          <cell r="AA92">
            <v>0.32046666666666701</v>
          </cell>
          <cell r="AB92">
            <v>0.17985470445136201</v>
          </cell>
          <cell r="AC92">
            <v>2.5073399550870699E-2</v>
          </cell>
          <cell r="AD92">
            <v>0</v>
          </cell>
          <cell r="AE92">
            <v>0.61657304357564102</v>
          </cell>
          <cell r="AF92">
            <v>0</v>
          </cell>
          <cell r="AG92">
            <v>2.0251661967058801</v>
          </cell>
        </row>
        <row r="93">
          <cell r="B93" t="str">
            <v>SHT0002214</v>
          </cell>
          <cell r="C93" t="str">
            <v>大剪刀气缸固定板</v>
          </cell>
          <cell r="D93" t="str">
            <v>PA6+GF30</v>
          </cell>
          <cell r="E93">
            <v>4.3999999999999997E-2</v>
          </cell>
          <cell r="F93">
            <v>4.6199999999999998E-2</v>
          </cell>
          <cell r="G93">
            <v>13.716799999999999</v>
          </cell>
          <cell r="H93">
            <v>0.98</v>
          </cell>
          <cell r="I93">
            <v>0.64664914285714303</v>
          </cell>
          <cell r="J93" t="str">
            <v>MA3200/1700</v>
          </cell>
          <cell r="K93">
            <v>42.352941176470502</v>
          </cell>
          <cell r="L93">
            <v>85.000000000000199</v>
          </cell>
          <cell r="M93">
            <v>2</v>
          </cell>
          <cell r="N93">
            <v>75.900000000000006</v>
          </cell>
          <cell r="O93">
            <v>0.76</v>
          </cell>
          <cell r="P93">
            <v>22.5</v>
          </cell>
          <cell r="Q93">
            <v>0.265625000000001</v>
          </cell>
          <cell r="R93">
            <v>0</v>
          </cell>
          <cell r="S93">
            <v>4.4676E-2</v>
          </cell>
          <cell r="T93">
            <v>0.1</v>
          </cell>
          <cell r="U93">
            <v>0</v>
          </cell>
          <cell r="V93">
            <v>1.5636297485422801</v>
          </cell>
          <cell r="W93">
            <v>1.74</v>
          </cell>
          <cell r="X93">
            <v>-0.176370251457724</v>
          </cell>
          <cell r="Y93">
            <v>6.3953758933805699E-2</v>
          </cell>
          <cell r="Z93">
            <v>0.169877172167922</v>
          </cell>
          <cell r="AA93">
            <v>0.340495833333334</v>
          </cell>
          <cell r="AB93">
            <v>0.21775988442965299</v>
          </cell>
          <cell r="AC93">
            <v>2.8571981341267001E-2</v>
          </cell>
          <cell r="AD93">
            <v>0</v>
          </cell>
          <cell r="AE93">
            <v>0.586443566029622</v>
          </cell>
          <cell r="AG93">
            <v>2.02383096428572</v>
          </cell>
        </row>
        <row r="94">
          <cell r="B94" t="str">
            <v>SHT0002218</v>
          </cell>
          <cell r="C94" t="str">
            <v>气缸</v>
          </cell>
          <cell r="D94" t="str">
            <v>POM</v>
          </cell>
          <cell r="E94">
            <v>1.2E-2</v>
          </cell>
          <cell r="F94">
            <v>1.26E-2</v>
          </cell>
          <cell r="G94">
            <v>15.309699999999999</v>
          </cell>
          <cell r="H94">
            <v>0.99</v>
          </cell>
          <cell r="I94">
            <v>0.19485072727272701</v>
          </cell>
          <cell r="J94" t="str">
            <v>MA2000/700</v>
          </cell>
          <cell r="K94">
            <v>36</v>
          </cell>
          <cell r="L94">
            <v>100</v>
          </cell>
          <cell r="M94">
            <v>4</v>
          </cell>
          <cell r="N94">
            <v>39.75</v>
          </cell>
          <cell r="O94">
            <v>0.76</v>
          </cell>
          <cell r="P94">
            <v>22.5</v>
          </cell>
          <cell r="Q94">
            <v>0.15625</v>
          </cell>
          <cell r="R94">
            <v>0</v>
          </cell>
          <cell r="S94">
            <v>2.8623333333333299E-2</v>
          </cell>
          <cell r="T94">
            <v>6.6666666666666693E-2</v>
          </cell>
          <cell r="U94">
            <v>0</v>
          </cell>
          <cell r="V94">
            <v>0.60655887098255301</v>
          </cell>
          <cell r="W94">
            <v>0.68</v>
          </cell>
          <cell r="X94">
            <v>-7.3441129017447301E-2</v>
          </cell>
          <cell r="Y94">
            <v>0.10990963920563</v>
          </cell>
          <cell r="Z94">
            <v>0.25760071688819502</v>
          </cell>
          <cell r="AA94">
            <v>0.10489583333333299</v>
          </cell>
          <cell r="AB94">
            <v>0.172935947937608</v>
          </cell>
          <cell r="AC94">
            <v>4.7189703592937199E-2</v>
          </cell>
          <cell r="AD94">
            <v>0</v>
          </cell>
          <cell r="AE94">
            <v>0.67876040299749896</v>
          </cell>
          <cell r="AG94">
            <v>0.779284840909091</v>
          </cell>
        </row>
        <row r="95">
          <cell r="B95" t="str">
            <v>SHT0002216</v>
          </cell>
          <cell r="C95" t="str">
            <v>大剪刀摆轮</v>
          </cell>
          <cell r="D95" t="str">
            <v>POM</v>
          </cell>
          <cell r="E95">
            <v>2.7E-2</v>
          </cell>
          <cell r="F95">
            <v>2.835E-2</v>
          </cell>
          <cell r="G95">
            <v>15.309699999999999</v>
          </cell>
          <cell r="H95">
            <v>0.98</v>
          </cell>
          <cell r="I95">
            <v>0.44288775000000002</v>
          </cell>
          <cell r="J95" t="str">
            <v>MA2000/700</v>
          </cell>
          <cell r="K95">
            <v>36</v>
          </cell>
          <cell r="L95">
            <v>100</v>
          </cell>
          <cell r="M95">
            <v>4</v>
          </cell>
          <cell r="N95">
            <v>39.75</v>
          </cell>
          <cell r="O95">
            <v>0.76</v>
          </cell>
          <cell r="P95">
            <v>22.5</v>
          </cell>
          <cell r="Q95">
            <v>0.15625</v>
          </cell>
          <cell r="R95">
            <v>0.45</v>
          </cell>
          <cell r="S95">
            <v>2.8623333333333299E-2</v>
          </cell>
          <cell r="T95">
            <v>6.6666666666666693E-2</v>
          </cell>
          <cell r="U95">
            <v>0</v>
          </cell>
          <cell r="V95">
            <v>1.35621579336735</v>
          </cell>
          <cell r="W95">
            <v>2.4700000000000002</v>
          </cell>
          <cell r="X95">
            <v>-1.11378420663265</v>
          </cell>
          <cell r="Y95">
            <v>4.9156385726153599E-2</v>
          </cell>
          <cell r="Z95">
            <v>0.11521027904567201</v>
          </cell>
          <cell r="AA95">
            <v>0.10489583333333299</v>
          </cell>
          <cell r="AB95">
            <v>7.7344500665994506E-2</v>
          </cell>
          <cell r="AC95">
            <v>2.1105294211524E-2</v>
          </cell>
          <cell r="AD95">
            <v>0</v>
          </cell>
          <cell r="AE95">
            <v>0.67343858391417599</v>
          </cell>
          <cell r="AG95">
            <v>1.6463403750000001</v>
          </cell>
        </row>
        <row r="96">
          <cell r="B96" t="str">
            <v>SHT0002222</v>
          </cell>
          <cell r="C96" t="str">
            <v>气阀固定板（小）</v>
          </cell>
          <cell r="D96" t="str">
            <v>PA6+GF30</v>
          </cell>
          <cell r="E96">
            <v>0</v>
          </cell>
          <cell r="F96">
            <v>4.3029999999999999E-2</v>
          </cell>
          <cell r="G96">
            <v>13.716799999999999</v>
          </cell>
          <cell r="H96">
            <v>0.85</v>
          </cell>
          <cell r="I96">
            <v>0.69439282823529402</v>
          </cell>
          <cell r="J96" t="str">
            <v>MA3200/1700</v>
          </cell>
          <cell r="K96">
            <v>72</v>
          </cell>
          <cell r="L96">
            <v>50</v>
          </cell>
          <cell r="M96">
            <v>2</v>
          </cell>
          <cell r="N96">
            <v>75.900000000000006</v>
          </cell>
          <cell r="O96">
            <v>0.76</v>
          </cell>
          <cell r="P96">
            <v>22.5</v>
          </cell>
          <cell r="Q96">
            <v>0.15625</v>
          </cell>
          <cell r="R96">
            <v>0</v>
          </cell>
          <cell r="S96">
            <v>8.7133333333333301E-4</v>
          </cell>
          <cell r="T96">
            <v>0.133333333333333</v>
          </cell>
          <cell r="U96">
            <v>0</v>
          </cell>
          <cell r="V96">
            <v>1.5066014776562899</v>
          </cell>
          <cell r="W96">
            <v>2.02</v>
          </cell>
          <cell r="X96">
            <v>-0.51339852234371397</v>
          </cell>
          <cell r="Y96">
            <v>8.84994043287083E-2</v>
          </cell>
          <cell r="Z96">
            <v>0.10371023944770499</v>
          </cell>
          <cell r="AA96">
            <v>0.20029166666666701</v>
          </cell>
          <cell r="AB96">
            <v>0.13294269894003199</v>
          </cell>
          <cell r="AC96">
            <v>5.7834360728811003E-4</v>
          </cell>
          <cell r="AD96">
            <v>0</v>
          </cell>
          <cell r="AE96">
            <v>0.53909986248286901</v>
          </cell>
          <cell r="AF96">
            <v>42378</v>
          </cell>
          <cell r="AG96">
            <v>1.71060640901961</v>
          </cell>
        </row>
        <row r="97">
          <cell r="B97" t="str">
            <v>SHT0002215</v>
          </cell>
          <cell r="C97" t="str">
            <v>摆动杆</v>
          </cell>
          <cell r="D97" t="str">
            <v>PA6+GF30</v>
          </cell>
          <cell r="E97">
            <v>0</v>
          </cell>
          <cell r="F97">
            <v>9.8499999999999994E-3</v>
          </cell>
          <cell r="G97">
            <v>13.716799999999999</v>
          </cell>
          <cell r="H97">
            <v>0.95</v>
          </cell>
          <cell r="I97">
            <v>0.14222155789473701</v>
          </cell>
          <cell r="J97" t="str">
            <v>MA1600IIS/570</v>
          </cell>
          <cell r="K97">
            <v>65</v>
          </cell>
          <cell r="L97">
            <v>55.384615384615401</v>
          </cell>
          <cell r="M97">
            <v>2</v>
          </cell>
          <cell r="N97">
            <v>48.5</v>
          </cell>
          <cell r="O97">
            <v>0.76</v>
          </cell>
          <cell r="P97">
            <v>22.5</v>
          </cell>
          <cell r="Q97">
            <v>0.17307692307692299</v>
          </cell>
          <cell r="R97">
            <v>0</v>
          </cell>
          <cell r="S97">
            <v>2.1684499999999999E-2</v>
          </cell>
          <cell r="T97">
            <v>0.05</v>
          </cell>
          <cell r="U97">
            <v>0</v>
          </cell>
          <cell r="V97">
            <v>0.60573203687619903</v>
          </cell>
          <cell r="W97">
            <v>1.0900000000000001</v>
          </cell>
          <cell r="X97">
            <v>-0.48426796312380099</v>
          </cell>
          <cell r="Y97">
            <v>8.2544750741356504E-2</v>
          </cell>
          <cell r="Z97">
            <v>0.28573182948931097</v>
          </cell>
          <cell r="AA97">
            <v>0.14176923076923101</v>
          </cell>
          <cell r="AB97">
            <v>0.23404611633280101</v>
          </cell>
          <cell r="AC97">
            <v>3.5798832949018901E-2</v>
          </cell>
          <cell r="AD97">
            <v>0</v>
          </cell>
          <cell r="AE97">
            <v>0.76520713907063098</v>
          </cell>
          <cell r="AF97">
            <v>48938</v>
          </cell>
          <cell r="AG97">
            <v>0.75728606761133599</v>
          </cell>
        </row>
        <row r="98">
          <cell r="B98" t="str">
            <v>SHT0011868</v>
          </cell>
          <cell r="C98" t="str">
            <v>气缸固定板</v>
          </cell>
          <cell r="D98" t="str">
            <v>PA6+GF30</v>
          </cell>
          <cell r="E98">
            <v>0</v>
          </cell>
          <cell r="F98">
            <v>3.3050000000000003E-2</v>
          </cell>
          <cell r="G98">
            <v>13.716799999999999</v>
          </cell>
          <cell r="H98">
            <v>0.95</v>
          </cell>
          <cell r="I98">
            <v>0.477200252631579</v>
          </cell>
          <cell r="J98" t="str">
            <v>MA1600IIS/570</v>
          </cell>
          <cell r="K98">
            <v>42.352941176470502</v>
          </cell>
          <cell r="L98">
            <v>85.000000000000199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0.265625000000001</v>
          </cell>
          <cell r="R98">
            <v>0</v>
          </cell>
          <cell r="S98">
            <v>2.2338E-2</v>
          </cell>
          <cell r="T98">
            <v>0.05</v>
          </cell>
          <cell r="U98">
            <v>0</v>
          </cell>
          <cell r="V98">
            <v>1.19449149693444</v>
          </cell>
          <cell r="W98">
            <v>1.74</v>
          </cell>
          <cell r="X98">
            <v>-0.54550850306555698</v>
          </cell>
          <cell r="Y98">
            <v>4.1858816181044901E-2</v>
          </cell>
          <cell r="Z98">
            <v>0.22237496096180201</v>
          </cell>
          <cell r="AA98">
            <v>0.217576388888889</v>
          </cell>
          <cell r="AB98">
            <v>0.18214980135671099</v>
          </cell>
          <cell r="AC98">
            <v>1.8700844717043599E-2</v>
          </cell>
          <cell r="AD98">
            <v>0</v>
          </cell>
          <cell r="AE98">
            <v>0.60049924687093104</v>
          </cell>
          <cell r="AF98">
            <v>58483</v>
          </cell>
          <cell r="AG98">
            <v>1.5129404622806999</v>
          </cell>
        </row>
        <row r="99">
          <cell r="B99" t="str">
            <v>SHT0002217</v>
          </cell>
          <cell r="C99" t="str">
            <v>蝴蝶压轮</v>
          </cell>
          <cell r="D99" t="str">
            <v>POM</v>
          </cell>
          <cell r="E99">
            <v>0</v>
          </cell>
          <cell r="F99">
            <v>7.6299999999999996E-3</v>
          </cell>
          <cell r="G99">
            <v>15.309699999999999</v>
          </cell>
          <cell r="H99">
            <v>0.85</v>
          </cell>
          <cell r="I99">
            <v>0.137427071764706</v>
          </cell>
          <cell r="J99" t="str">
            <v>HTF120/TJ</v>
          </cell>
          <cell r="K99">
            <v>60</v>
          </cell>
          <cell r="L99">
            <v>60</v>
          </cell>
          <cell r="M99">
            <v>4</v>
          </cell>
          <cell r="N99">
            <v>27.15</v>
          </cell>
          <cell r="O99">
            <v>0.76</v>
          </cell>
          <cell r="P99">
            <v>22.5</v>
          </cell>
          <cell r="Q99">
            <v>9.375E-2</v>
          </cell>
          <cell r="R99">
            <v>0</v>
          </cell>
          <cell r="S99">
            <v>1.43116666666667E-2</v>
          </cell>
          <cell r="T99">
            <v>3.3333333333333298E-2</v>
          </cell>
          <cell r="U99">
            <v>0</v>
          </cell>
          <cell r="V99">
            <v>0.40567167606920401</v>
          </cell>
          <cell r="W99">
            <v>0.81</v>
          </cell>
          <cell r="X99">
            <v>-0.40432832393079599</v>
          </cell>
          <cell r="Y99">
            <v>8.2168254033212096E-2</v>
          </cell>
          <cell r="Z99">
            <v>0.231098214468409</v>
          </cell>
          <cell r="AA99">
            <v>4.2987499999999998E-2</v>
          </cell>
          <cell r="AB99">
            <v>0.10596623460758101</v>
          </cell>
          <cell r="AC99">
            <v>3.5278939869159698E-2</v>
          </cell>
          <cell r="AD99">
            <v>0</v>
          </cell>
          <cell r="AE99">
            <v>0.66123572368591499</v>
          </cell>
          <cell r="AF99">
            <v>56835</v>
          </cell>
          <cell r="AG99">
            <v>0.45889185764705898</v>
          </cell>
        </row>
        <row r="100">
          <cell r="B100" t="str">
            <v>SHT0011866</v>
          </cell>
          <cell r="C100" t="str">
            <v>悬浮活塞</v>
          </cell>
          <cell r="D100" t="str">
            <v>POM</v>
          </cell>
          <cell r="E100">
            <v>0</v>
          </cell>
          <cell r="F100">
            <v>3.48E-3</v>
          </cell>
          <cell r="G100">
            <v>15.309699999999999</v>
          </cell>
          <cell r="H100">
            <v>0.95</v>
          </cell>
          <cell r="I100">
            <v>5.6081848421052599E-2</v>
          </cell>
          <cell r="J100" t="str">
            <v>HTF120/TJ</v>
          </cell>
          <cell r="K100">
            <v>60</v>
          </cell>
          <cell r="L100">
            <v>60</v>
          </cell>
          <cell r="M100">
            <v>4</v>
          </cell>
          <cell r="N100">
            <v>27.15</v>
          </cell>
          <cell r="O100">
            <v>0.76</v>
          </cell>
          <cell r="P100">
            <v>22.5</v>
          </cell>
          <cell r="Q100">
            <v>9.375E-2</v>
          </cell>
          <cell r="R100">
            <v>0</v>
          </cell>
          <cell r="S100">
            <v>4.77055555555556E-3</v>
          </cell>
          <cell r="T100">
            <v>1.1111111111111099E-2</v>
          </cell>
          <cell r="U100">
            <v>0</v>
          </cell>
          <cell r="V100">
            <v>0.241175852716528</v>
          </cell>
          <cell r="W100">
            <v>0.68</v>
          </cell>
          <cell r="X100">
            <v>-0.43882414728347202</v>
          </cell>
          <cell r="Y100">
            <v>4.60705787331488E-2</v>
          </cell>
          <cell r="Z100">
            <v>0.38872050806094299</v>
          </cell>
          <cell r="AA100">
            <v>4.2987499999999998E-2</v>
          </cell>
          <cell r="AB100">
            <v>0.17824131029621099</v>
          </cell>
          <cell r="AC100">
            <v>1.9780402979077499E-2</v>
          </cell>
          <cell r="AD100">
            <v>0</v>
          </cell>
          <cell r="AE100">
            <v>0.76746491081356405</v>
          </cell>
          <cell r="AF100">
            <v>48784</v>
          </cell>
          <cell r="AG100">
            <v>0.30511068929824597</v>
          </cell>
        </row>
        <row r="101">
          <cell r="B101" t="str">
            <v>SHT0002223</v>
          </cell>
          <cell r="C101" t="str">
            <v>小剪刀摆轮</v>
          </cell>
          <cell r="D101" t="str">
            <v>POM</v>
          </cell>
          <cell r="E101">
            <v>0</v>
          </cell>
          <cell r="F101">
            <v>1.383E-2</v>
          </cell>
          <cell r="G101">
            <v>15.309699999999999</v>
          </cell>
          <cell r="H101">
            <v>0.95</v>
          </cell>
          <cell r="I101">
            <v>0.222877001052632</v>
          </cell>
          <cell r="J101" t="str">
            <v>HTF120/TJ</v>
          </cell>
          <cell r="K101">
            <v>60</v>
          </cell>
          <cell r="L101">
            <v>60</v>
          </cell>
          <cell r="M101">
            <v>4</v>
          </cell>
          <cell r="N101">
            <v>27.15</v>
          </cell>
          <cell r="O101">
            <v>0.76</v>
          </cell>
          <cell r="P101">
            <v>22.5</v>
          </cell>
          <cell r="Q101">
            <v>9.375E-2</v>
          </cell>
          <cell r="R101">
            <v>0.45</v>
          </cell>
          <cell r="S101">
            <v>1.43116666666667E-2</v>
          </cell>
          <cell r="T101">
            <v>3.3333333333333298E-2</v>
          </cell>
          <cell r="U101">
            <v>0</v>
          </cell>
          <cell r="V101">
            <v>0.93132615386149598</v>
          </cell>
          <cell r="W101">
            <v>1.81</v>
          </cell>
          <cell r="X101">
            <v>-0.87867384613850397</v>
          </cell>
          <cell r="Y101">
            <v>3.5791256580871803E-2</v>
          </cell>
          <cell r="Z101">
            <v>0.100662909133702</v>
          </cell>
          <cell r="AA101">
            <v>4.2987499999999998E-2</v>
          </cell>
          <cell r="AB101">
            <v>4.6157299268106897E-2</v>
          </cell>
          <cell r="AC101">
            <v>1.5366976012997399E-2</v>
          </cell>
          <cell r="AD101">
            <v>0</v>
          </cell>
          <cell r="AE101">
            <v>0.76068856208050095</v>
          </cell>
          <cell r="AF101">
            <v>47668</v>
          </cell>
          <cell r="AG101">
            <v>1.0820667515789499</v>
          </cell>
        </row>
        <row r="102">
          <cell r="B102" t="str">
            <v>SHT0002219</v>
          </cell>
          <cell r="C102" t="str">
            <v>摆轮滚轮</v>
          </cell>
          <cell r="D102" t="str">
            <v>POM</v>
          </cell>
          <cell r="E102">
            <v>0</v>
          </cell>
          <cell r="F102">
            <v>2.0799999999999998E-3</v>
          </cell>
          <cell r="G102">
            <v>15.309699999999999</v>
          </cell>
          <cell r="H102">
            <v>0.95</v>
          </cell>
          <cell r="I102">
            <v>3.3520185263157899E-2</v>
          </cell>
          <cell r="J102" t="str">
            <v>HTF120/TJ</v>
          </cell>
          <cell r="K102">
            <v>60</v>
          </cell>
          <cell r="L102">
            <v>60</v>
          </cell>
          <cell r="M102">
            <v>4</v>
          </cell>
          <cell r="N102">
            <v>27.15</v>
          </cell>
          <cell r="O102">
            <v>0.76</v>
          </cell>
          <cell r="P102">
            <v>22.5</v>
          </cell>
          <cell r="Q102">
            <v>9.375E-2</v>
          </cell>
          <cell r="R102">
            <v>0</v>
          </cell>
          <cell r="S102">
            <v>4.77055555555556E-3</v>
          </cell>
          <cell r="T102">
            <v>1.1111111111111099E-2</v>
          </cell>
          <cell r="U102">
            <v>0</v>
          </cell>
          <cell r="V102">
            <v>0.214814330500462</v>
          </cell>
          <cell r="W102">
            <v>0.2</v>
          </cell>
          <cell r="X102">
            <v>1.48143305004617E-2</v>
          </cell>
          <cell r="Y102">
            <v>5.17242545468223E-2</v>
          </cell>
          <cell r="Z102">
            <v>0.436423397738814</v>
          </cell>
          <cell r="AA102">
            <v>4.2987499999999998E-2</v>
          </cell>
          <cell r="AB102">
            <v>0.20011467530983701</v>
          </cell>
          <cell r="AC102">
            <v>2.2207808689678199E-2</v>
          </cell>
          <cell r="AD102">
            <v>0</v>
          </cell>
          <cell r="AE102">
            <v>0.84395740644925998</v>
          </cell>
          <cell r="AF102">
            <v>57194</v>
          </cell>
          <cell r="AG102">
            <v>0.271268194561403</v>
          </cell>
        </row>
        <row r="103">
          <cell r="B103" t="str">
            <v>BPC0000022</v>
          </cell>
          <cell r="C103" t="str">
            <v>速升速降气阀配套塑料件</v>
          </cell>
          <cell r="D103" t="str">
            <v>POM</v>
          </cell>
          <cell r="E103">
            <v>2.2000000000000001E-3</v>
          </cell>
          <cell r="F103">
            <v>2.31E-3</v>
          </cell>
          <cell r="G103">
            <v>15.309699999999999</v>
          </cell>
          <cell r="H103">
            <v>0.95</v>
          </cell>
          <cell r="I103">
            <v>3.7226744210526297E-2</v>
          </cell>
          <cell r="J103" t="str">
            <v>HTF120/TJ</v>
          </cell>
          <cell r="K103">
            <v>55.384615384615401</v>
          </cell>
          <cell r="L103">
            <v>65</v>
          </cell>
          <cell r="M103">
            <v>4</v>
          </cell>
          <cell r="N103">
            <v>27.15</v>
          </cell>
          <cell r="O103">
            <v>0.76</v>
          </cell>
          <cell r="P103">
            <v>22.5</v>
          </cell>
          <cell r="Q103">
            <v>0.1015625</v>
          </cell>
          <cell r="R103">
            <v>0</v>
          </cell>
          <cell r="S103">
            <v>4.77055555555556E-3</v>
          </cell>
          <cell r="T103">
            <v>1.1111111111111099E-2</v>
          </cell>
          <cell r="U103">
            <v>0</v>
          </cell>
          <cell r="V103">
            <v>0.23245906648107101</v>
          </cell>
          <cell r="W103">
            <v>0.21</v>
          </cell>
          <cell r="X103">
            <v>2.2459066481071099E-2</v>
          </cell>
          <cell r="Y103">
            <v>4.7798140461068499E-2</v>
          </cell>
          <cell r="Z103">
            <v>0.43690487765195501</v>
          </cell>
          <cell r="AA103">
            <v>4.65697916666667E-2</v>
          </cell>
          <cell r="AB103">
            <v>0.20033544989934299</v>
          </cell>
          <cell r="AC103">
            <v>2.0522131606959801E-2</v>
          </cell>
          <cell r="AD103">
            <v>0</v>
          </cell>
          <cell r="AE103">
            <v>0.83985677661852898</v>
          </cell>
          <cell r="AF103">
            <v>16420</v>
          </cell>
          <cell r="AG103">
            <v>0.29392022048245597</v>
          </cell>
        </row>
        <row r="104">
          <cell r="B104" t="str">
            <v>SHT0002195</v>
          </cell>
          <cell r="C104" t="str">
            <v>M4气阀手柄</v>
          </cell>
          <cell r="D104" t="str">
            <v>PP-T15</v>
          </cell>
          <cell r="E104">
            <v>2.7E-2</v>
          </cell>
          <cell r="F104">
            <v>2.835E-2</v>
          </cell>
          <cell r="G104">
            <v>9.0265486725663706</v>
          </cell>
          <cell r="H104">
            <v>0.95</v>
          </cell>
          <cell r="I104">
            <v>0.26937121564974398</v>
          </cell>
          <cell r="J104" t="str">
            <v>MA1600IIS/570</v>
          </cell>
          <cell r="K104">
            <v>55.384615384615401</v>
          </cell>
          <cell r="L104">
            <v>65</v>
          </cell>
          <cell r="M104">
            <v>2</v>
          </cell>
          <cell r="N104">
            <v>48.5</v>
          </cell>
          <cell r="O104">
            <v>0.76</v>
          </cell>
          <cell r="P104">
            <v>22.5</v>
          </cell>
          <cell r="Q104">
            <v>0.203125</v>
          </cell>
          <cell r="R104">
            <v>0</v>
          </cell>
          <cell r="S104">
            <v>0.10657111111111101</v>
          </cell>
          <cell r="T104">
            <v>0.22222222222222199</v>
          </cell>
          <cell r="U104">
            <v>0</v>
          </cell>
          <cell r="V104">
            <v>1.0752720256539099</v>
          </cell>
          <cell r="W104">
            <v>1.1399999999999999</v>
          </cell>
          <cell r="X104">
            <v>-6.4727974346088901E-2</v>
          </cell>
          <cell r="Y104">
            <v>0.20666605000449101</v>
          </cell>
          <cell r="Z104">
            <v>0.18890568633223101</v>
          </cell>
          <cell r="AA104">
            <v>0.16638194444444401</v>
          </cell>
          <cell r="AB104">
            <v>0.15473474662680001</v>
          </cell>
          <cell r="AC104">
            <v>9.9110837600654006E-2</v>
          </cell>
          <cell r="AD104">
            <v>0</v>
          </cell>
          <cell r="AE104">
            <v>0.74948551694541699</v>
          </cell>
          <cell r="AF104">
            <v>1432</v>
          </cell>
          <cell r="AG104">
            <v>1.28711057347462</v>
          </cell>
        </row>
        <row r="105">
          <cell r="B105" t="str">
            <v>SHT0002193</v>
          </cell>
          <cell r="C105" t="str">
            <v>H3A气阀手柄</v>
          </cell>
          <cell r="D105" t="str">
            <v>PP-T15</v>
          </cell>
          <cell r="E105">
            <v>3.3000000000000002E-2</v>
          </cell>
          <cell r="F105">
            <v>3.465E-2</v>
          </cell>
          <cell r="G105">
            <v>9.0265486725663706</v>
          </cell>
          <cell r="H105">
            <v>0.95</v>
          </cell>
          <cell r="I105">
            <v>0.32923148579413097</v>
          </cell>
          <cell r="J105" t="str">
            <v>MA1600IIS/570</v>
          </cell>
          <cell r="K105">
            <v>51.428571428571502</v>
          </cell>
          <cell r="L105">
            <v>69.999999999999901</v>
          </cell>
          <cell r="M105">
            <v>2</v>
          </cell>
          <cell r="N105">
            <v>48.5</v>
          </cell>
          <cell r="O105">
            <v>0.76</v>
          </cell>
          <cell r="P105">
            <v>22.5</v>
          </cell>
          <cell r="Q105">
            <v>0.21875</v>
          </cell>
          <cell r="R105">
            <v>0</v>
          </cell>
          <cell r="S105">
            <v>0.10657111111111101</v>
          </cell>
          <cell r="T105">
            <v>0.22222222222222199</v>
          </cell>
          <cell r="U105">
            <v>0</v>
          </cell>
          <cell r="V105">
            <v>1.17842477112086</v>
          </cell>
          <cell r="W105">
            <v>1.2</v>
          </cell>
          <cell r="X105">
            <v>-2.1575228879138399E-2</v>
          </cell>
          <cell r="Y105">
            <v>0.188575654270111</v>
          </cell>
          <cell r="Z105">
            <v>0.18562915967214</v>
          </cell>
          <cell r="AA105">
            <v>0.17918055555555501</v>
          </cell>
          <cell r="AB105">
            <v>0.15205090723366799</v>
          </cell>
          <cell r="AC105">
            <v>9.0435226518316994E-2</v>
          </cell>
          <cell r="AD105">
            <v>0</v>
          </cell>
          <cell r="AE105">
            <v>0.72061730722022899</v>
          </cell>
          <cell r="AF105">
            <v>4079</v>
          </cell>
          <cell r="AG105">
            <v>1.4195363953578599</v>
          </cell>
        </row>
        <row r="106">
          <cell r="B106" t="str">
            <v>SHT0000141</v>
          </cell>
          <cell r="C106" t="str">
            <v>H3A仰角气阀手柄</v>
          </cell>
          <cell r="D106" t="str">
            <v>TP-30</v>
          </cell>
          <cell r="E106">
            <v>2.9000000000000001E-2</v>
          </cell>
          <cell r="F106">
            <v>3.0450000000000001E-2</v>
          </cell>
          <cell r="G106">
            <v>6.6371681415929196</v>
          </cell>
          <cell r="H106">
            <v>0.95</v>
          </cell>
          <cell r="I106">
            <v>0.21273870517000501</v>
          </cell>
          <cell r="J106" t="str">
            <v>MA1600IIS/570</v>
          </cell>
          <cell r="K106">
            <v>51.428571428571502</v>
          </cell>
          <cell r="L106">
            <v>69.999999999999901</v>
          </cell>
          <cell r="M106">
            <v>2</v>
          </cell>
          <cell r="N106">
            <v>48.5</v>
          </cell>
          <cell r="O106">
            <v>0.76</v>
          </cell>
          <cell r="P106">
            <v>22.5</v>
          </cell>
          <cell r="Q106">
            <v>0.21875</v>
          </cell>
          <cell r="R106">
            <v>0</v>
          </cell>
          <cell r="S106">
            <v>0.10657111111111101</v>
          </cell>
          <cell r="T106">
            <v>0.22222222222222199</v>
          </cell>
          <cell r="U106">
            <v>0</v>
          </cell>
          <cell r="V106">
            <v>1.0423121537600399</v>
          </cell>
          <cell r="W106">
            <v>1.2</v>
          </cell>
          <cell r="X106">
            <v>-0.15768784623995999</v>
          </cell>
          <cell r="Y106">
            <v>0.213201219443309</v>
          </cell>
          <cell r="Z106">
            <v>0.20986995038950701</v>
          </cell>
          <cell r="AA106">
            <v>0.17918055555555501</v>
          </cell>
          <cell r="AB106">
            <v>0.171906808252382</v>
          </cell>
          <cell r="AC106">
            <v>0.102244908808428</v>
          </cell>
          <cell r="AD106">
            <v>0</v>
          </cell>
          <cell r="AE106">
            <v>0.79589731885734005</v>
          </cell>
          <cell r="AF106">
            <v>0</v>
          </cell>
          <cell r="AG106">
            <v>1.2447972244216701</v>
          </cell>
        </row>
        <row r="107">
          <cell r="B107" t="str">
            <v>SHT0000097</v>
          </cell>
          <cell r="C107" t="str">
            <v>M4仰角手柄</v>
          </cell>
          <cell r="D107" t="str">
            <v>TP-30</v>
          </cell>
          <cell r="E107">
            <v>2.9000000000000001E-2</v>
          </cell>
          <cell r="F107">
            <v>3.0450000000000001E-2</v>
          </cell>
          <cell r="G107">
            <v>6.6371681415929196</v>
          </cell>
          <cell r="H107">
            <v>0.95</v>
          </cell>
          <cell r="I107">
            <v>0.21273870517000501</v>
          </cell>
          <cell r="J107" t="str">
            <v>MA1600IIS/570</v>
          </cell>
          <cell r="K107">
            <v>51.428571428571502</v>
          </cell>
          <cell r="L107">
            <v>69.999999999999901</v>
          </cell>
          <cell r="M107">
            <v>2</v>
          </cell>
          <cell r="N107">
            <v>48.5</v>
          </cell>
          <cell r="O107">
            <v>0.76</v>
          </cell>
          <cell r="P107">
            <v>22.5</v>
          </cell>
          <cell r="Q107">
            <v>0.21875</v>
          </cell>
          <cell r="R107">
            <v>0</v>
          </cell>
          <cell r="S107">
            <v>0.10657111111111101</v>
          </cell>
          <cell r="T107">
            <v>0.22222222222222199</v>
          </cell>
          <cell r="U107">
            <v>0</v>
          </cell>
          <cell r="V107">
            <v>1.0423121537600399</v>
          </cell>
          <cell r="W107">
            <v>1.2</v>
          </cell>
          <cell r="X107">
            <v>-0.15768784623995999</v>
          </cell>
          <cell r="Y107">
            <v>0.213201219443309</v>
          </cell>
          <cell r="Z107">
            <v>0.20986995038950701</v>
          </cell>
          <cell r="AA107">
            <v>0.17918055555555501</v>
          </cell>
          <cell r="AB107">
            <v>0.171906808252382</v>
          </cell>
          <cell r="AC107">
            <v>0.102244908808428</v>
          </cell>
          <cell r="AD107">
            <v>0</v>
          </cell>
          <cell r="AE107">
            <v>0.79589731885734005</v>
          </cell>
          <cell r="AG107">
            <v>1.2447972244216701</v>
          </cell>
        </row>
        <row r="108">
          <cell r="B108" t="str">
            <v>SHT0010679</v>
          </cell>
          <cell r="C108" t="str">
            <v>H3A两孔升降气阀底座 新/H3两孔气阀固定座 新状态</v>
          </cell>
          <cell r="D108" t="str">
            <v>ABS+PC</v>
          </cell>
          <cell r="E108">
            <v>3.1E-2</v>
          </cell>
          <cell r="F108">
            <v>3.2550000000000003E-2</v>
          </cell>
          <cell r="G108">
            <v>18.584099999999999</v>
          </cell>
          <cell r="H108">
            <v>0.95</v>
          </cell>
          <cell r="I108">
            <v>0.63674995263157896</v>
          </cell>
          <cell r="J108" t="str">
            <v>MA1600IIS/570</v>
          </cell>
          <cell r="K108">
            <v>30</v>
          </cell>
          <cell r="L108">
            <v>120</v>
          </cell>
          <cell r="M108">
            <v>2</v>
          </cell>
          <cell r="N108">
            <v>48.5</v>
          </cell>
          <cell r="O108">
            <v>0.76</v>
          </cell>
          <cell r="P108">
            <v>22.5</v>
          </cell>
          <cell r="Q108">
            <v>0.375</v>
          </cell>
          <cell r="R108">
            <v>0.9</v>
          </cell>
          <cell r="S108">
            <v>8.4124000000000004E-2</v>
          </cell>
          <cell r="T108">
            <v>0.2</v>
          </cell>
          <cell r="U108">
            <v>0</v>
          </cell>
          <cell r="V108">
            <v>2.7521739446537401</v>
          </cell>
          <cell r="W108">
            <v>3.33</v>
          </cell>
          <cell r="X108">
            <v>-0.57782605534625997</v>
          </cell>
          <cell r="Y108">
            <v>7.2669825389674897E-2</v>
          </cell>
          <cell r="Z108">
            <v>0.13625592260564001</v>
          </cell>
          <cell r="AA108">
            <v>0.30716666666666698</v>
          </cell>
          <cell r="AB108">
            <v>0.11160874016097599</v>
          </cell>
          <cell r="AC108">
            <v>3.0566381955404998E-2</v>
          </cell>
          <cell r="AD108">
            <v>0</v>
          </cell>
          <cell r="AE108">
            <v>0.76863746062689697</v>
          </cell>
          <cell r="AF108">
            <v>6856</v>
          </cell>
          <cell r="AG108">
            <v>3.2524989289473698</v>
          </cell>
        </row>
        <row r="109">
          <cell r="B109" t="str">
            <v>SHT0010537</v>
          </cell>
          <cell r="C109" t="str">
            <v>H4A平台四孔升降阀底座 新/H4四孔气阀固定座</v>
          </cell>
          <cell r="D109" t="str">
            <v>ABS+PC</v>
          </cell>
          <cell r="E109">
            <v>2.5999999999999999E-2</v>
          </cell>
          <cell r="F109">
            <v>2.7300000000000001E-2</v>
          </cell>
          <cell r="G109">
            <v>18.584099999999999</v>
          </cell>
          <cell r="H109">
            <v>0.9</v>
          </cell>
          <cell r="I109">
            <v>0.56371769999999999</v>
          </cell>
          <cell r="J109" t="str">
            <v>MA1600IIS/570</v>
          </cell>
          <cell r="K109">
            <v>30</v>
          </cell>
          <cell r="L109">
            <v>120</v>
          </cell>
          <cell r="M109">
            <v>2</v>
          </cell>
          <cell r="N109">
            <v>48.5</v>
          </cell>
          <cell r="O109">
            <v>0.76</v>
          </cell>
          <cell r="P109">
            <v>22.5</v>
          </cell>
          <cell r="Q109">
            <v>0.375</v>
          </cell>
          <cell r="R109">
            <v>0.9</v>
          </cell>
          <cell r="S109">
            <v>8.4124000000000004E-2</v>
          </cell>
          <cell r="T109">
            <v>0.2</v>
          </cell>
          <cell r="U109">
            <v>0</v>
          </cell>
          <cell r="V109">
            <v>2.74771471888889</v>
          </cell>
          <cell r="W109">
            <v>4.28</v>
          </cell>
          <cell r="X109">
            <v>-1.5322852811111101</v>
          </cell>
          <cell r="Y109">
            <v>7.2787760179439304E-2</v>
          </cell>
          <cell r="Z109">
            <v>0.136477050336449</v>
          </cell>
          <cell r="AA109">
            <v>0.30716666666666698</v>
          </cell>
          <cell r="AB109">
            <v>0.111789868342256</v>
          </cell>
          <cell r="AC109">
            <v>3.06159876866758E-2</v>
          </cell>
          <cell r="AD109">
            <v>0</v>
          </cell>
          <cell r="AE109">
            <v>0.79484125621747403</v>
          </cell>
          <cell r="AF109">
            <v>0</v>
          </cell>
          <cell r="AG109">
            <v>3.1429505500000001</v>
          </cell>
        </row>
        <row r="110">
          <cell r="B110" t="str">
            <v>SHT0010942</v>
          </cell>
          <cell r="C110" t="str">
            <v>升降调节开关总成手柄(黑色H4)</v>
          </cell>
          <cell r="D110" t="str">
            <v>ABS+PC</v>
          </cell>
          <cell r="E110">
            <v>2.5999999999999999E-2</v>
          </cell>
          <cell r="F110">
            <v>2.7300000000000001E-2</v>
          </cell>
          <cell r="G110">
            <v>18.584099999999999</v>
          </cell>
          <cell r="H110">
            <v>0.9</v>
          </cell>
          <cell r="I110">
            <v>0.56371769999999999</v>
          </cell>
          <cell r="J110" t="str">
            <v>MA2000/700</v>
          </cell>
          <cell r="K110">
            <v>48</v>
          </cell>
          <cell r="L110">
            <v>75</v>
          </cell>
          <cell r="M110">
            <v>2</v>
          </cell>
          <cell r="N110">
            <v>39.75</v>
          </cell>
          <cell r="O110">
            <v>0.76</v>
          </cell>
          <cell r="P110">
            <v>22.5</v>
          </cell>
          <cell r="Q110">
            <v>0.234375</v>
          </cell>
          <cell r="R110">
            <v>0</v>
          </cell>
          <cell r="S110">
            <v>0.10657111111111101</v>
          </cell>
          <cell r="T110">
            <v>0.22222222222222199</v>
          </cell>
          <cell r="U110">
            <v>0.3</v>
          </cell>
          <cell r="V110">
            <v>1.807164955</v>
          </cell>
          <cell r="W110">
            <v>3.27</v>
          </cell>
          <cell r="X110">
            <v>-1.4628350450000001</v>
          </cell>
          <cell r="Y110">
            <v>0.12296731496888801</v>
          </cell>
          <cell r="Z110">
            <v>0.12969209000625001</v>
          </cell>
          <cell r="AA110">
            <v>0.15734375</v>
          </cell>
          <cell r="AB110">
            <v>8.7066623090862202E-2</v>
          </cell>
          <cell r="AC110">
            <v>5.8971435239629798E-2</v>
          </cell>
          <cell r="AD110">
            <v>0.166005875207999</v>
          </cell>
          <cell r="AE110">
            <v>0.68806516613753199</v>
          </cell>
          <cell r="AG110">
            <v>2.0619480083333301</v>
          </cell>
        </row>
        <row r="111">
          <cell r="B111" t="str">
            <v>SHT0001740</v>
          </cell>
          <cell r="C111" t="str">
            <v>X3000升级气动升降手柄(灰)</v>
          </cell>
          <cell r="D111" t="str">
            <v>ABS+PC</v>
          </cell>
          <cell r="E111">
            <v>2.5999999999999999E-2</v>
          </cell>
          <cell r="F111">
            <v>2.7300000000000001E-2</v>
          </cell>
          <cell r="G111">
            <v>18.584099999999999</v>
          </cell>
          <cell r="H111">
            <v>0.9</v>
          </cell>
          <cell r="I111">
            <v>0.56371769999999999</v>
          </cell>
          <cell r="J111" t="str">
            <v>MA2000/700</v>
          </cell>
          <cell r="K111">
            <v>48</v>
          </cell>
          <cell r="L111">
            <v>75</v>
          </cell>
          <cell r="M111">
            <v>2</v>
          </cell>
          <cell r="N111">
            <v>39.75</v>
          </cell>
          <cell r="O111">
            <v>0.76</v>
          </cell>
          <cell r="P111">
            <v>22.5</v>
          </cell>
          <cell r="Q111">
            <v>0.234375</v>
          </cell>
          <cell r="R111">
            <v>0</v>
          </cell>
          <cell r="S111">
            <v>0.10657111111111101</v>
          </cell>
          <cell r="T111">
            <v>0.22222222222222199</v>
          </cell>
          <cell r="U111">
            <v>0.3</v>
          </cell>
          <cell r="V111">
            <v>1.807164955</v>
          </cell>
          <cell r="W111">
            <v>3.29</v>
          </cell>
          <cell r="X111">
            <v>-1.4828350450000001</v>
          </cell>
          <cell r="Y111">
            <v>0.12296731496888801</v>
          </cell>
          <cell r="Z111">
            <v>0.12969209000625001</v>
          </cell>
          <cell r="AA111">
            <v>0.15734375</v>
          </cell>
          <cell r="AB111">
            <v>8.7066623090862202E-2</v>
          </cell>
          <cell r="AC111">
            <v>5.8971435239629798E-2</v>
          </cell>
          <cell r="AD111">
            <v>0.166005875207999</v>
          </cell>
          <cell r="AE111">
            <v>0.68806516613753199</v>
          </cell>
          <cell r="AG111">
            <v>2.0619480083333301</v>
          </cell>
        </row>
        <row r="112">
          <cell r="B112" t="str">
            <v>SHT0001741</v>
          </cell>
          <cell r="C112" t="str">
            <v>阻尼器调节机构固定座/底座</v>
          </cell>
          <cell r="D112" t="str">
            <v>PA6+GF30</v>
          </cell>
          <cell r="E112">
            <v>0</v>
          </cell>
          <cell r="F112">
            <v>2.5729999999999999E-2</v>
          </cell>
          <cell r="G112">
            <v>13.716799999999999</v>
          </cell>
          <cell r="H112">
            <v>0.98</v>
          </cell>
          <cell r="I112">
            <v>0.360135983673469</v>
          </cell>
          <cell r="J112" t="str">
            <v>MA1200/370G</v>
          </cell>
          <cell r="K112">
            <v>80</v>
          </cell>
          <cell r="L112">
            <v>45</v>
          </cell>
          <cell r="M112">
            <v>2</v>
          </cell>
          <cell r="N112">
            <v>47.5</v>
          </cell>
          <cell r="O112">
            <v>0.76</v>
          </cell>
          <cell r="P112">
            <v>22.5</v>
          </cell>
          <cell r="Q112">
            <v>0.140625</v>
          </cell>
          <cell r="R112">
            <v>0</v>
          </cell>
          <cell r="S112">
            <v>2.2338E-2</v>
          </cell>
          <cell r="T112">
            <v>0.05</v>
          </cell>
          <cell r="U112">
            <v>0</v>
          </cell>
          <cell r="V112">
            <v>0.76730388456892995</v>
          </cell>
          <cell r="W112">
            <v>1.34</v>
          </cell>
          <cell r="X112">
            <v>-0.57269611543107002</v>
          </cell>
          <cell r="Y112">
            <v>6.5163230638523306E-2</v>
          </cell>
          <cell r="Z112">
            <v>0.18327158617084699</v>
          </cell>
          <cell r="AA112">
            <v>0.1128125</v>
          </cell>
          <cell r="AB112">
            <v>0.14702453912816801</v>
          </cell>
          <cell r="AC112">
            <v>2.9112324920066698E-2</v>
          </cell>
          <cell r="AD112">
            <v>0</v>
          </cell>
          <cell r="AE112">
            <v>0.53064751669308496</v>
          </cell>
          <cell r="AF112">
            <v>30594</v>
          </cell>
          <cell r="AG112">
            <v>0.99269822551020404</v>
          </cell>
        </row>
        <row r="113">
          <cell r="B113" t="str">
            <v>SHT0001742</v>
          </cell>
          <cell r="C113" t="str">
            <v>阻尼器调节机构连接座/旋转块</v>
          </cell>
          <cell r="D113" t="str">
            <v>PA6+GF30</v>
          </cell>
          <cell r="E113">
            <v>1.7999999999999999E-2</v>
          </cell>
          <cell r="F113">
            <v>1.89E-2</v>
          </cell>
          <cell r="G113">
            <v>13.716799999999999</v>
          </cell>
          <cell r="H113">
            <v>0.98</v>
          </cell>
          <cell r="I113">
            <v>0.264538285714286</v>
          </cell>
          <cell r="J113" t="str">
            <v>MA1600IIS/570</v>
          </cell>
          <cell r="K113">
            <v>48</v>
          </cell>
          <cell r="L113">
            <v>75</v>
          </cell>
          <cell r="M113">
            <v>2</v>
          </cell>
          <cell r="N113">
            <v>48.5</v>
          </cell>
          <cell r="O113">
            <v>0.76</v>
          </cell>
          <cell r="P113">
            <v>22.5</v>
          </cell>
          <cell r="Q113">
            <v>0.234375</v>
          </cell>
          <cell r="R113">
            <v>0</v>
          </cell>
          <cell r="S113">
            <v>0.10657111111111101</v>
          </cell>
          <cell r="T113">
            <v>0.22222222222222199</v>
          </cell>
          <cell r="U113">
            <v>0</v>
          </cell>
          <cell r="V113">
            <v>1.1113347844995101</v>
          </cell>
          <cell r="W113">
            <v>1.18</v>
          </cell>
          <cell r="X113">
            <v>-6.8665215500485904E-2</v>
          </cell>
          <cell r="Y113">
            <v>0.199959746893281</v>
          </cell>
          <cell r="Z113">
            <v>0.21089504555150801</v>
          </cell>
          <cell r="AA113">
            <v>0.19197916666666701</v>
          </cell>
          <cell r="AB113">
            <v>0.17274647508952401</v>
          </cell>
          <cell r="AC113">
            <v>9.5894695817610898E-2</v>
          </cell>
          <cell r="AD113">
            <v>0</v>
          </cell>
          <cell r="AE113">
            <v>0.76196346105245005</v>
          </cell>
          <cell r="AF113">
            <v>28167</v>
          </cell>
          <cell r="AG113">
            <v>1.3651320119047601</v>
          </cell>
        </row>
        <row r="114">
          <cell r="B114" t="str">
            <v>SHT0001743</v>
          </cell>
          <cell r="C114" t="str">
            <v>X3000阻尼器调节手柄（灰）</v>
          </cell>
          <cell r="D114" t="str">
            <v>ABS+PC</v>
          </cell>
          <cell r="E114">
            <v>2.1999999999999999E-2</v>
          </cell>
          <cell r="F114">
            <v>2.3099999999999999E-2</v>
          </cell>
          <cell r="G114">
            <v>18.584099999999999</v>
          </cell>
          <cell r="H114">
            <v>0.9</v>
          </cell>
          <cell r="I114">
            <v>0.47699190000000002</v>
          </cell>
          <cell r="J114" t="str">
            <v>MA2000/700</v>
          </cell>
          <cell r="K114">
            <v>48</v>
          </cell>
          <cell r="L114">
            <v>75</v>
          </cell>
          <cell r="M114">
            <v>2</v>
          </cell>
          <cell r="N114">
            <v>39.75</v>
          </cell>
          <cell r="O114">
            <v>0.76</v>
          </cell>
          <cell r="P114">
            <v>22.5</v>
          </cell>
          <cell r="Q114">
            <v>0.234375</v>
          </cell>
          <cell r="R114">
            <v>0</v>
          </cell>
          <cell r="S114">
            <v>0.10657111111111101</v>
          </cell>
          <cell r="T114">
            <v>0.22222222222222199</v>
          </cell>
          <cell r="U114">
            <v>0.3</v>
          </cell>
          <cell r="V114">
            <v>1.700203135</v>
          </cell>
          <cell r="W114">
            <v>3.29</v>
          </cell>
          <cell r="X114">
            <v>-1.5897968650000001</v>
          </cell>
          <cell r="Y114">
            <v>0.13070333635293599</v>
          </cell>
          <cell r="Z114">
            <v>0.13785117505973801</v>
          </cell>
          <cell r="AA114">
            <v>0.15734375</v>
          </cell>
          <cell r="AB114">
            <v>9.2544088856770707E-2</v>
          </cell>
          <cell r="AC114">
            <v>6.2681399014777706E-2</v>
          </cell>
          <cell r="AD114">
            <v>0.17644950407646401</v>
          </cell>
          <cell r="AE114">
            <v>0.71945005265503204</v>
          </cell>
          <cell r="AF114">
            <v>1982</v>
          </cell>
          <cell r="AG114">
            <v>1.93185930833333</v>
          </cell>
        </row>
        <row r="115">
          <cell r="B115" t="str">
            <v>SHT0011047</v>
          </cell>
          <cell r="C115" t="str">
            <v>阻尼器调节机构手柄(黑色H4)</v>
          </cell>
          <cell r="D115" t="str">
            <v>ABS+PC</v>
          </cell>
          <cell r="E115">
            <v>0</v>
          </cell>
          <cell r="F115">
            <v>4.5524000000000002E-2</v>
          </cell>
          <cell r="G115">
            <v>18.584099999999999</v>
          </cell>
          <cell r="H115">
            <v>0.9</v>
          </cell>
          <cell r="I115">
            <v>0.94002507599999996</v>
          </cell>
          <cell r="J115" t="str">
            <v>MA2000/700</v>
          </cell>
          <cell r="K115">
            <v>60</v>
          </cell>
          <cell r="L115">
            <v>60</v>
          </cell>
          <cell r="M115">
            <v>2</v>
          </cell>
          <cell r="N115">
            <v>39.75</v>
          </cell>
          <cell r="O115">
            <v>0.76</v>
          </cell>
          <cell r="P115">
            <v>22.5</v>
          </cell>
          <cell r="Q115">
            <v>0.1875</v>
          </cell>
          <cell r="R115">
            <v>0</v>
          </cell>
          <cell r="S115">
            <v>0.10657111111111101</v>
          </cell>
          <cell r="T115">
            <v>0.22222222222222199</v>
          </cell>
          <cell r="U115">
            <v>0.3</v>
          </cell>
          <cell r="V115">
            <v>2.1746534270666702</v>
          </cell>
          <cell r="W115">
            <v>3.27</v>
          </cell>
          <cell r="X115">
            <v>-1.09534657293333</v>
          </cell>
          <cell r="Y115">
            <v>0.102187419593554</v>
          </cell>
          <cell r="Z115">
            <v>8.6220635282061406E-2</v>
          </cell>
          <cell r="AA115">
            <v>0.12587499999999999</v>
          </cell>
          <cell r="AB115">
            <v>5.78827864860239E-2</v>
          </cell>
          <cell r="AC115">
            <v>4.90060208144808E-2</v>
          </cell>
          <cell r="AD115">
            <v>0.13795301645129801</v>
          </cell>
          <cell r="AE115">
            <v>0.56773568408646402</v>
          </cell>
          <cell r="AF115">
            <v>18428</v>
          </cell>
          <cell r="AG115">
            <v>2.50889344733333</v>
          </cell>
        </row>
        <row r="116">
          <cell r="B116" t="str">
            <v>SHT0002234</v>
          </cell>
          <cell r="C116" t="str">
            <v>H4A平台升降阀手柄</v>
          </cell>
          <cell r="D116" t="str">
            <v>ABS757K</v>
          </cell>
          <cell r="E116">
            <v>4.3999999999999997E-2</v>
          </cell>
          <cell r="F116">
            <v>4.6199999999999998E-2</v>
          </cell>
          <cell r="G116">
            <v>10.5</v>
          </cell>
          <cell r="H116">
            <v>0.98</v>
          </cell>
          <cell r="I116">
            <v>0.495</v>
          </cell>
          <cell r="J116" t="str">
            <v>MA1600IIS/570</v>
          </cell>
          <cell r="K116">
            <v>51.428571428571502</v>
          </cell>
          <cell r="L116">
            <v>69.999999999999901</v>
          </cell>
          <cell r="M116">
            <v>2</v>
          </cell>
          <cell r="N116">
            <v>48.5</v>
          </cell>
          <cell r="O116">
            <v>0.76</v>
          </cell>
          <cell r="P116">
            <v>22.5</v>
          </cell>
          <cell r="Q116">
            <v>0.21875</v>
          </cell>
          <cell r="R116">
            <v>0</v>
          </cell>
          <cell r="S116">
            <v>0.10657111111111101</v>
          </cell>
          <cell r="T116">
            <v>0.22222222222222199</v>
          </cell>
          <cell r="U116">
            <v>0.3</v>
          </cell>
          <cell r="V116">
            <v>1.64017386054422</v>
          </cell>
          <cell r="W116">
            <v>1.85</v>
          </cell>
          <cell r="X116">
            <v>-0.20982613945578299</v>
          </cell>
          <cell r="Y116">
            <v>0.13548699169518999</v>
          </cell>
          <cell r="Z116">
            <v>0.133370007449953</v>
          </cell>
          <cell r="AA116">
            <v>0.17918055555555501</v>
          </cell>
          <cell r="AB116">
            <v>0.109244854991228</v>
          </cell>
          <cell r="AC116">
            <v>6.4975496607262206E-2</v>
          </cell>
          <cell r="AD116">
            <v>0.18290743878850699</v>
          </cell>
          <cell r="AE116">
            <v>0.69820272599896405</v>
          </cell>
          <cell r="AF116">
            <v>1626</v>
          </cell>
          <cell r="AG116">
            <v>1.96818916666667</v>
          </cell>
        </row>
        <row r="117">
          <cell r="B117" t="str">
            <v>SHT0002235</v>
          </cell>
          <cell r="C117" t="str">
            <v>H4A平台升降阀固定座</v>
          </cell>
          <cell r="D117" t="str">
            <v>ABS757K</v>
          </cell>
          <cell r="E117">
            <v>2.5999999999999999E-2</v>
          </cell>
          <cell r="F117">
            <v>2.7300000000000001E-2</v>
          </cell>
          <cell r="G117">
            <v>10.5</v>
          </cell>
          <cell r="H117">
            <v>0.98</v>
          </cell>
          <cell r="I117">
            <v>0.29249999999999998</v>
          </cell>
          <cell r="J117" t="str">
            <v>MA1600IIS/570</v>
          </cell>
          <cell r="K117">
            <v>51.428571428571502</v>
          </cell>
          <cell r="L117">
            <v>69.999999999999901</v>
          </cell>
          <cell r="M117">
            <v>2</v>
          </cell>
          <cell r="N117">
            <v>48.5</v>
          </cell>
          <cell r="O117">
            <v>0.76</v>
          </cell>
          <cell r="P117">
            <v>22.5</v>
          </cell>
          <cell r="Q117">
            <v>0.21875</v>
          </cell>
          <cell r="R117">
            <v>0</v>
          </cell>
          <cell r="S117">
            <v>8.4124000000000004E-2</v>
          </cell>
          <cell r="T117">
            <v>0.2</v>
          </cell>
          <cell r="U117">
            <v>0</v>
          </cell>
          <cell r="V117">
            <v>1.0661422823129201</v>
          </cell>
          <cell r="W117">
            <v>1.34</v>
          </cell>
          <cell r="X117">
            <v>-0.27385771768707501</v>
          </cell>
          <cell r="Y117">
            <v>0.18759222227460401</v>
          </cell>
          <cell r="Z117">
            <v>0.20517899311284801</v>
          </cell>
          <cell r="AA117">
            <v>0.17918055555555501</v>
          </cell>
          <cell r="AB117">
            <v>0.168064393025324</v>
          </cell>
          <cell r="AC117">
            <v>7.8905040533143997E-2</v>
          </cell>
          <cell r="AD117">
            <v>0</v>
          </cell>
          <cell r="AE117">
            <v>0.72564637492339101</v>
          </cell>
          <cell r="AF117">
            <v>1580</v>
          </cell>
          <cell r="AG117">
            <v>1.3197698333333301</v>
          </cell>
        </row>
        <row r="118">
          <cell r="B118" t="str">
            <v>SHT0002243</v>
          </cell>
          <cell r="C118" t="str">
            <v>手柄支撑垫圈</v>
          </cell>
          <cell r="D118" t="str">
            <v>PA66</v>
          </cell>
          <cell r="E118">
            <v>6.3199999999999997E-4</v>
          </cell>
          <cell r="F118">
            <v>6.5096000000000002E-4</v>
          </cell>
          <cell r="G118">
            <v>21.238900000000001</v>
          </cell>
          <cell r="H118">
            <v>0.95</v>
          </cell>
          <cell r="I118">
            <v>1.45533414147368E-2</v>
          </cell>
          <cell r="J118" t="str">
            <v>MA2000/700</v>
          </cell>
          <cell r="K118">
            <v>65.454545454545496</v>
          </cell>
          <cell r="L118">
            <v>55</v>
          </cell>
          <cell r="M118">
            <v>2</v>
          </cell>
          <cell r="N118">
            <v>39.75</v>
          </cell>
          <cell r="O118">
            <v>0.76</v>
          </cell>
          <cell r="P118">
            <v>22.5</v>
          </cell>
          <cell r="Q118">
            <v>0.171875</v>
          </cell>
          <cell r="R118">
            <v>0</v>
          </cell>
          <cell r="S118">
            <v>4.77055555555556E-3</v>
          </cell>
          <cell r="T118">
            <v>1.1111111111111099E-2</v>
          </cell>
          <cell r="U118">
            <v>0</v>
          </cell>
          <cell r="V118">
            <v>0.36852721558283302</v>
          </cell>
          <cell r="W118">
            <v>0.28000000000000003</v>
          </cell>
          <cell r="X118">
            <v>8.8527215582832802E-2</v>
          </cell>
          <cell r="Y118">
            <v>3.0150042225616E-2</v>
          </cell>
          <cell r="Z118">
            <v>0.466383465677498</v>
          </cell>
          <cell r="AA118">
            <v>0.115385416666667</v>
          </cell>
          <cell r="AB118">
            <v>0.313098766624828</v>
          </cell>
          <cell r="AC118">
            <v>1.2944920629568301E-2</v>
          </cell>
          <cell r="AD118">
            <v>0</v>
          </cell>
          <cell r="AE118">
            <v>0.96050945276396904</v>
          </cell>
          <cell r="AF118">
            <v>61647</v>
          </cell>
          <cell r="AG118">
            <v>0.46860230378877199</v>
          </cell>
        </row>
        <row r="119">
          <cell r="B119" t="str">
            <v>SHT0002231</v>
          </cell>
          <cell r="C119" t="str">
            <v>外部棘爪底座</v>
          </cell>
          <cell r="D119" t="str">
            <v>POM</v>
          </cell>
          <cell r="E119">
            <v>4.4700000000000002E-4</v>
          </cell>
          <cell r="F119">
            <v>4.6041000000000002E-4</v>
          </cell>
          <cell r="G119">
            <v>15.309699999999999</v>
          </cell>
          <cell r="H119">
            <v>0.95</v>
          </cell>
          <cell r="I119">
            <v>7.41972523894737E-3</v>
          </cell>
          <cell r="J119" t="str">
            <v>HTF120/TJ</v>
          </cell>
          <cell r="K119">
            <v>65.454545454545496</v>
          </cell>
          <cell r="L119">
            <v>55</v>
          </cell>
          <cell r="M119">
            <v>6</v>
          </cell>
          <cell r="N119">
            <v>27.15</v>
          </cell>
          <cell r="O119">
            <v>0.76</v>
          </cell>
          <cell r="P119">
            <v>22.5</v>
          </cell>
          <cell r="Q119">
            <v>5.7291666666666602E-2</v>
          </cell>
          <cell r="R119">
            <v>0</v>
          </cell>
          <cell r="S119">
            <v>8.4124000000000004E-2</v>
          </cell>
          <cell r="T119">
            <v>0.2</v>
          </cell>
          <cell r="U119">
            <v>0</v>
          </cell>
          <cell r="V119">
            <v>0.39042873598094502</v>
          </cell>
          <cell r="W119">
            <v>0.2</v>
          </cell>
          <cell r="X119">
            <v>0.19042873598094501</v>
          </cell>
          <cell r="Y119">
            <v>0.51225737649024095</v>
          </cell>
          <cell r="Z119">
            <v>0.14674039430710001</v>
          </cell>
          <cell r="AA119">
            <v>2.6270138888888898E-2</v>
          </cell>
          <cell r="AB119">
            <v>6.7285362136282403E-2</v>
          </cell>
          <cell r="AC119">
            <v>0.215465697699325</v>
          </cell>
          <cell r="AD119">
            <v>0</v>
          </cell>
          <cell r="AE119">
            <v>0.98099595507409199</v>
          </cell>
          <cell r="AF119">
            <v>58200</v>
          </cell>
          <cell r="AG119">
            <v>0.42059629619175398</v>
          </cell>
        </row>
        <row r="120">
          <cell r="B120" t="str">
            <v>SHT0002230</v>
          </cell>
          <cell r="C120" t="str">
            <v>垫圈（滚轮）
外部棘爪滚轮</v>
          </cell>
          <cell r="D120" t="str">
            <v>POM</v>
          </cell>
          <cell r="E120">
            <v>6.7000000000000002E-5</v>
          </cell>
          <cell r="F120">
            <v>6.9010000000000005E-5</v>
          </cell>
          <cell r="G120">
            <v>15.309699999999999</v>
          </cell>
          <cell r="H120">
            <v>0.95</v>
          </cell>
          <cell r="I120">
            <v>1.1121288389473699E-3</v>
          </cell>
          <cell r="J120" t="str">
            <v>HTF120/TJ</v>
          </cell>
          <cell r="K120">
            <v>65.454545454545496</v>
          </cell>
          <cell r="L120">
            <v>55</v>
          </cell>
          <cell r="M120">
            <v>6</v>
          </cell>
          <cell r="N120">
            <v>27.15</v>
          </cell>
          <cell r="O120">
            <v>0.76</v>
          </cell>
          <cell r="P120">
            <v>22.5</v>
          </cell>
          <cell r="Q120">
            <v>5.7291666666666602E-2</v>
          </cell>
          <cell r="R120">
            <v>0</v>
          </cell>
          <cell r="S120">
            <v>4.77055555555556E-3</v>
          </cell>
          <cell r="T120">
            <v>1.1111111111111099E-2</v>
          </cell>
          <cell r="U120">
            <v>0</v>
          </cell>
          <cell r="V120">
            <v>0.114816474222349</v>
          </cell>
          <cell r="W120">
            <v>0.17</v>
          </cell>
          <cell r="X120">
            <v>-5.51835257776511E-2</v>
          </cell>
          <cell r="Y120">
            <v>9.6772794900440606E-2</v>
          </cell>
          <cell r="Z120">
            <v>0.49898472370539698</v>
          </cell>
          <cell r="AA120">
            <v>2.6270138888888898E-2</v>
          </cell>
          <cell r="AB120">
            <v>0.228801128643048</v>
          </cell>
          <cell r="AC120">
            <v>4.1549399490504298E-2</v>
          </cell>
          <cell r="AD120">
            <v>0</v>
          </cell>
          <cell r="AE120">
            <v>0.99031385655691095</v>
          </cell>
          <cell r="AF120">
            <v>61250</v>
          </cell>
          <cell r="AG120">
            <v>0.142892568258421</v>
          </cell>
        </row>
        <row r="121">
          <cell r="B121" t="str">
            <v>SHT0002233</v>
          </cell>
          <cell r="C121" t="str">
            <v>外部棘爪盖板</v>
          </cell>
          <cell r="D121" t="str">
            <v>POM</v>
          </cell>
          <cell r="E121">
            <v>2.7599999999999999E-4</v>
          </cell>
          <cell r="F121">
            <v>2.8427999999999998E-4</v>
          </cell>
          <cell r="G121">
            <v>15.309699999999999</v>
          </cell>
          <cell r="H121">
            <v>0.95</v>
          </cell>
          <cell r="I121">
            <v>4.5813068589473701E-3</v>
          </cell>
          <cell r="J121" t="str">
            <v>HTF120/TJ</v>
          </cell>
          <cell r="K121">
            <v>65.454545454545496</v>
          </cell>
          <cell r="L121">
            <v>55</v>
          </cell>
          <cell r="M121">
            <v>6</v>
          </cell>
          <cell r="N121">
            <v>27.15</v>
          </cell>
          <cell r="O121">
            <v>0.76</v>
          </cell>
          <cell r="P121">
            <v>22.5</v>
          </cell>
          <cell r="Q121">
            <v>5.7291666666666602E-2</v>
          </cell>
          <cell r="R121">
            <v>0</v>
          </cell>
          <cell r="S121">
            <v>4.77055555555556E-3</v>
          </cell>
          <cell r="T121">
            <v>1.1111111111111099E-2</v>
          </cell>
          <cell r="U121">
            <v>0</v>
          </cell>
          <cell r="V121">
            <v>0.118869934856244</v>
          </cell>
          <cell r="W121">
            <v>0.2</v>
          </cell>
          <cell r="X121">
            <v>-8.11300651437563E-2</v>
          </cell>
          <cell r="Y121">
            <v>9.3472845968565699E-2</v>
          </cell>
          <cell r="Z121">
            <v>0.48196936202541701</v>
          </cell>
          <cell r="AA121">
            <v>2.6270138888888898E-2</v>
          </cell>
          <cell r="AB121">
            <v>0.22099901813405501</v>
          </cell>
          <cell r="AC121">
            <v>4.0132566416603697E-2</v>
          </cell>
          <cell r="AD121">
            <v>0</v>
          </cell>
          <cell r="AE121">
            <v>0.96145949886749904</v>
          </cell>
          <cell r="AF121">
            <v>61280</v>
          </cell>
          <cell r="AG121">
            <v>0.148096335288421</v>
          </cell>
        </row>
        <row r="122">
          <cell r="B122" t="str">
            <v>SHT0002228</v>
          </cell>
          <cell r="C122" t="str">
            <v>（自动回位机构拉线护盖）护盖/拉线限位盖板</v>
          </cell>
          <cell r="D122" t="str">
            <v>POM</v>
          </cell>
          <cell r="E122">
            <v>4.0000000000000001E-3</v>
          </cell>
          <cell r="F122">
            <v>4.1999999999999997E-3</v>
          </cell>
          <cell r="G122">
            <v>15.309699999999999</v>
          </cell>
          <cell r="H122">
            <v>0.95</v>
          </cell>
          <cell r="I122">
            <v>6.7684989473684204E-2</v>
          </cell>
          <cell r="J122" t="str">
            <v>HTF86/TJ</v>
          </cell>
          <cell r="K122">
            <v>65.454545454545496</v>
          </cell>
          <cell r="L122">
            <v>55</v>
          </cell>
          <cell r="M122">
            <v>2</v>
          </cell>
          <cell r="N122">
            <v>21.2</v>
          </cell>
          <cell r="O122">
            <v>0.76</v>
          </cell>
          <cell r="P122">
            <v>22.5</v>
          </cell>
          <cell r="Q122">
            <v>0.171875</v>
          </cell>
          <cell r="R122">
            <v>0</v>
          </cell>
          <cell r="S122">
            <v>2.9348333333333299E-2</v>
          </cell>
          <cell r="T122">
            <v>6.6666666666666693E-2</v>
          </cell>
          <cell r="U122">
            <v>0</v>
          </cell>
          <cell r="V122">
            <v>0.44782526840258502</v>
          </cell>
          <cell r="W122">
            <v>0.34</v>
          </cell>
          <cell r="X122">
            <v>0.107825268402585</v>
          </cell>
          <cell r="Y122">
            <v>0.14886758602181999</v>
          </cell>
          <cell r="Z122">
            <v>0.38379924521250602</v>
          </cell>
          <cell r="AA122">
            <v>6.1538888888888803E-2</v>
          </cell>
          <cell r="AB122">
            <v>0.13741718753030799</v>
          </cell>
          <cell r="AC122">
            <v>6.5535233056455797E-2</v>
          </cell>
          <cell r="AD122">
            <v>0</v>
          </cell>
          <cell r="AE122">
            <v>0.84885848510710504</v>
          </cell>
          <cell r="AF122">
            <v>0</v>
          </cell>
          <cell r="AG122">
            <v>0.54766331754386</v>
          </cell>
        </row>
        <row r="123">
          <cell r="B123" t="str">
            <v>SHT0002224</v>
          </cell>
          <cell r="C123" t="str">
            <v>可回位机构手柄</v>
          </cell>
          <cell r="D123" t="str">
            <v>PA6+GF30</v>
          </cell>
          <cell r="E123">
            <v>5.1999999999999998E-2</v>
          </cell>
          <cell r="F123">
            <v>5.4600000000000003E-2</v>
          </cell>
          <cell r="G123">
            <v>13.716799999999999</v>
          </cell>
          <cell r="H123">
            <v>0.95</v>
          </cell>
          <cell r="I123">
            <v>0.78835503157894704</v>
          </cell>
          <cell r="J123" t="str">
            <v>MA1600IIS/570</v>
          </cell>
          <cell r="K123">
            <v>48</v>
          </cell>
          <cell r="L123">
            <v>75</v>
          </cell>
          <cell r="M123">
            <v>2</v>
          </cell>
          <cell r="N123">
            <v>48.5</v>
          </cell>
          <cell r="O123">
            <v>0.76</v>
          </cell>
          <cell r="P123">
            <v>22.5</v>
          </cell>
          <cell r="Q123">
            <v>0.234375</v>
          </cell>
          <cell r="R123">
            <v>0</v>
          </cell>
          <cell r="S123">
            <v>0.10657111111111101</v>
          </cell>
          <cell r="T123">
            <v>0.22222222222222199</v>
          </cell>
          <cell r="U123">
            <v>0</v>
          </cell>
          <cell r="V123">
            <v>1.74808513338873</v>
          </cell>
          <cell r="W123">
            <v>2.56</v>
          </cell>
          <cell r="X123">
            <v>-0.811914866611265</v>
          </cell>
          <cell r="Y123">
            <v>0.127123226425154</v>
          </cell>
          <cell r="Z123">
            <v>0.13407527787028001</v>
          </cell>
          <cell r="AA123">
            <v>0.19197916666666701</v>
          </cell>
          <cell r="AB123">
            <v>0.109822549828856</v>
          </cell>
          <cell r="AC123">
            <v>6.0964485696711201E-2</v>
          </cell>
          <cell r="AD123">
            <v>0</v>
          </cell>
          <cell r="AE123">
            <v>0.549017941677309</v>
          </cell>
          <cell r="AG123">
            <v>2.1508571307017501</v>
          </cell>
        </row>
        <row r="124">
          <cell r="B124" t="str">
            <v>SHT0002225</v>
          </cell>
          <cell r="C124" t="str">
            <v>可回位机构手柄固定座</v>
          </cell>
          <cell r="D124" t="str">
            <v>PA6+GF30</v>
          </cell>
          <cell r="E124">
            <v>3.7999999999999999E-2</v>
          </cell>
          <cell r="F124">
            <v>3.9899999999999998E-2</v>
          </cell>
          <cell r="G124">
            <v>13.716799999999999</v>
          </cell>
          <cell r="H124">
            <v>0.95</v>
          </cell>
          <cell r="I124">
            <v>0.5761056</v>
          </cell>
          <cell r="J124" t="str">
            <v>MA1600IIS/570</v>
          </cell>
          <cell r="K124">
            <v>51.428571428571502</v>
          </cell>
          <cell r="L124">
            <v>69.999999999999901</v>
          </cell>
          <cell r="M124">
            <v>2</v>
          </cell>
          <cell r="N124">
            <v>48.5</v>
          </cell>
          <cell r="O124">
            <v>0.76</v>
          </cell>
          <cell r="P124">
            <v>22.5</v>
          </cell>
          <cell r="Q124">
            <v>0.21875</v>
          </cell>
          <cell r="R124">
            <v>0</v>
          </cell>
          <cell r="S124">
            <v>8.4124000000000004E-2</v>
          </cell>
          <cell r="T124">
            <v>0.2</v>
          </cell>
          <cell r="U124">
            <v>0</v>
          </cell>
          <cell r="V124">
            <v>1.4222083501754399</v>
          </cell>
          <cell r="W124">
            <v>2.25</v>
          </cell>
          <cell r="X124">
            <v>-0.82779164982456199</v>
          </cell>
          <cell r="Y124">
            <v>0.140626371639098</v>
          </cell>
          <cell r="Z124">
            <v>0.15381009398026399</v>
          </cell>
          <cell r="AA124">
            <v>0.17918055555555501</v>
          </cell>
          <cell r="AB124">
            <v>0.125987556980278</v>
          </cell>
          <cell r="AC124">
            <v>5.9150264438837502E-2</v>
          </cell>
          <cell r="AD124">
            <v>0</v>
          </cell>
          <cell r="AE124">
            <v>0.59492179895517205</v>
          </cell>
          <cell r="AG124">
            <v>1.7451782333333301</v>
          </cell>
        </row>
        <row r="125">
          <cell r="B125" t="str">
            <v>SHT0002229</v>
          </cell>
          <cell r="C125" t="str">
            <v>卡接棘爪-卡件
（升降可回位机构卡件）</v>
          </cell>
          <cell r="D125" t="str">
            <v>PA6+GF30</v>
          </cell>
          <cell r="E125">
            <v>5.5999999999999995E-4</v>
          </cell>
          <cell r="F125">
            <v>5.7680000000000003E-4</v>
          </cell>
          <cell r="G125">
            <v>13.716799999999999</v>
          </cell>
          <cell r="H125">
            <v>0.8</v>
          </cell>
          <cell r="I125">
            <v>9.8898127999999998E-3</v>
          </cell>
          <cell r="J125" t="str">
            <v>MA2000/700</v>
          </cell>
          <cell r="K125">
            <v>48</v>
          </cell>
          <cell r="L125">
            <v>75</v>
          </cell>
          <cell r="M125">
            <v>2</v>
          </cell>
          <cell r="N125">
            <v>39.75</v>
          </cell>
          <cell r="O125">
            <v>0.76</v>
          </cell>
          <cell r="P125">
            <v>22.5</v>
          </cell>
          <cell r="Q125">
            <v>0.234375</v>
          </cell>
          <cell r="R125">
            <v>0</v>
          </cell>
          <cell r="S125">
            <v>4.77055555555556E-3</v>
          </cell>
          <cell r="T125">
            <v>1.1111111111111099E-2</v>
          </cell>
          <cell r="U125">
            <v>0</v>
          </cell>
          <cell r="V125">
            <v>0.57311354755166699</v>
          </cell>
          <cell r="W125">
            <v>0.59</v>
          </cell>
          <cell r="X125">
            <v>-1.68864524483332E-2</v>
          </cell>
          <cell r="Y125">
            <v>1.93872770214168E-2</v>
          </cell>
          <cell r="Z125">
            <v>0.40895037467051099</v>
          </cell>
          <cell r="AA125">
            <v>0.15734375</v>
          </cell>
          <cell r="AB125">
            <v>0.27454201819546997</v>
          </cell>
          <cell r="AC125">
            <v>8.3239273891453202E-3</v>
          </cell>
          <cell r="AD125">
            <v>0</v>
          </cell>
          <cell r="AE125">
            <v>0.98274371136007999</v>
          </cell>
          <cell r="AF125">
            <v>135954</v>
          </cell>
          <cell r="AG125">
            <v>0.61829451086666698</v>
          </cell>
        </row>
        <row r="126">
          <cell r="B126" t="str">
            <v>SHT0002226</v>
          </cell>
          <cell r="C126" t="str">
            <v>弹簧固定座（工艺BOM）
可回位机构弹簧座</v>
          </cell>
          <cell r="D126" t="str">
            <v>PA6+GF30</v>
          </cell>
          <cell r="E126">
            <v>4.0000000000000001E-3</v>
          </cell>
          <cell r="F126">
            <v>4.1200000000000004E-3</v>
          </cell>
          <cell r="G126">
            <v>13.716799999999999</v>
          </cell>
          <cell r="H126">
            <v>0.8</v>
          </cell>
          <cell r="I126">
            <v>7.0641519999999999E-2</v>
          </cell>
          <cell r="J126" t="str">
            <v>MA2000/700</v>
          </cell>
          <cell r="K126">
            <v>48</v>
          </cell>
          <cell r="L126">
            <v>75</v>
          </cell>
          <cell r="M126">
            <v>2</v>
          </cell>
          <cell r="N126">
            <v>39.75</v>
          </cell>
          <cell r="O126">
            <v>0.76</v>
          </cell>
          <cell r="P126">
            <v>22.5</v>
          </cell>
          <cell r="Q126">
            <v>0.234375</v>
          </cell>
          <cell r="R126">
            <v>0</v>
          </cell>
          <cell r="S126">
            <v>0.10657111111111101</v>
          </cell>
          <cell r="T126">
            <v>0.22222222222222199</v>
          </cell>
          <cell r="U126">
            <v>0</v>
          </cell>
          <cell r="V126">
            <v>0.97031820795833301</v>
          </cell>
          <cell r="W126">
            <v>1.27</v>
          </cell>
          <cell r="X126">
            <v>-0.29968179204166701</v>
          </cell>
          <cell r="Y126">
            <v>0.229019944590965</v>
          </cell>
          <cell r="Z126">
            <v>0.24154447281078401</v>
          </cell>
          <cell r="AA126">
            <v>0.15734375</v>
          </cell>
          <cell r="AB126">
            <v>0.162156856080306</v>
          </cell>
          <cell r="AC126">
            <v>0.109831094827489</v>
          </cell>
          <cell r="AD126">
            <v>0</v>
          </cell>
          <cell r="AE126">
            <v>0.92719757351700305</v>
          </cell>
          <cell r="AF126">
            <v>68706</v>
          </cell>
          <cell r="AG126">
            <v>1.02233373833333</v>
          </cell>
        </row>
        <row r="127">
          <cell r="B127" t="str">
            <v>SHT0010660</v>
          </cell>
          <cell r="C127" t="str">
            <v>驾驶员座椅高度调节手柄</v>
          </cell>
          <cell r="D127" t="str">
            <v>PA6+GF30</v>
          </cell>
          <cell r="E127">
            <v>8.5000000000000006E-2</v>
          </cell>
          <cell r="F127">
            <v>8.9249999999999996E-2</v>
          </cell>
          <cell r="G127">
            <v>13.716799999999999</v>
          </cell>
          <cell r="H127">
            <v>0.95</v>
          </cell>
          <cell r="I127">
            <v>1.2886572631578901</v>
          </cell>
          <cell r="J127" t="str">
            <v>MA2000/700</v>
          </cell>
          <cell r="K127">
            <v>48</v>
          </cell>
          <cell r="L127">
            <v>75</v>
          </cell>
          <cell r="M127">
            <v>2</v>
          </cell>
          <cell r="N127">
            <v>39.75</v>
          </cell>
          <cell r="O127">
            <v>0.76</v>
          </cell>
          <cell r="P127">
            <v>22.5</v>
          </cell>
          <cell r="Q127">
            <v>0.234375</v>
          </cell>
          <cell r="R127">
            <v>0</v>
          </cell>
          <cell r="S127">
            <v>0.10657111111111101</v>
          </cell>
          <cell r="T127">
            <v>0.22222222222222199</v>
          </cell>
          <cell r="U127">
            <v>0</v>
          </cell>
          <cell r="V127">
            <v>2.2921800434441399</v>
          </cell>
          <cell r="W127">
            <v>2.98</v>
          </cell>
          <cell r="X127">
            <v>-0.68781995655586403</v>
          </cell>
          <cell r="Y127">
            <v>9.6947978784563502E-2</v>
          </cell>
          <cell r="Z127">
            <v>0.102249821374344</v>
          </cell>
          <cell r="AA127">
            <v>0.15734375</v>
          </cell>
          <cell r="AB127">
            <v>6.8643713415976595E-2</v>
          </cell>
          <cell r="AC127">
            <v>4.6493342185713098E-2</v>
          </cell>
          <cell r="AD127">
            <v>0</v>
          </cell>
          <cell r="AE127">
            <v>0.43780277345857599</v>
          </cell>
          <cell r="AF127">
            <v>912</v>
          </cell>
          <cell r="AG127">
            <v>2.8493573530701699</v>
          </cell>
        </row>
        <row r="128">
          <cell r="B128" t="str">
            <v>BPC0010203</v>
          </cell>
          <cell r="C128" t="str">
            <v>4mm直角接头</v>
          </cell>
          <cell r="D128" t="str">
            <v>POM</v>
          </cell>
          <cell r="E128">
            <v>0</v>
          </cell>
          <cell r="F128">
            <v>1.5900000000000001E-3</v>
          </cell>
          <cell r="G128">
            <v>15.309699999999999</v>
          </cell>
          <cell r="H128">
            <v>0.98</v>
          </cell>
          <cell r="I128">
            <v>2.48392071428571E-2</v>
          </cell>
          <cell r="J128" t="str">
            <v>HTF120/TJ</v>
          </cell>
          <cell r="K128">
            <v>65</v>
          </cell>
          <cell r="L128">
            <v>55.384615384615401</v>
          </cell>
          <cell r="M128">
            <v>4</v>
          </cell>
          <cell r="N128">
            <v>27.15</v>
          </cell>
          <cell r="O128">
            <v>0.76</v>
          </cell>
          <cell r="P128">
            <v>22.5</v>
          </cell>
          <cell r="Q128">
            <v>8.6538461538461495E-2</v>
          </cell>
          <cell r="R128">
            <v>0</v>
          </cell>
          <cell r="S128">
            <v>4.77055555555556E-3</v>
          </cell>
          <cell r="T128">
            <v>1.1111111111111099E-2</v>
          </cell>
          <cell r="U128">
            <v>0</v>
          </cell>
          <cell r="V128">
            <v>0.186978468791583</v>
          </cell>
          <cell r="W128">
            <v>0.35</v>
          </cell>
          <cell r="X128">
            <v>-0.163021531208417</v>
          </cell>
          <cell r="Y128">
            <v>5.9424548628089401E-2</v>
          </cell>
          <cell r="Z128">
            <v>0.46282581143031198</v>
          </cell>
          <cell r="AA128">
            <v>3.96807692307692E-2</v>
          </cell>
          <cell r="AB128">
            <v>0.21222106206784599</v>
          </cell>
          <cell r="AC128">
            <v>2.55139299534703E-2</v>
          </cell>
          <cell r="AD128">
            <v>0</v>
          </cell>
          <cell r="AE128">
            <v>0.86715471945304901</v>
          </cell>
          <cell r="AF128">
            <v>71365</v>
          </cell>
          <cell r="AG128">
            <v>0.242469323534798</v>
          </cell>
        </row>
        <row r="129">
          <cell r="B129" t="str">
            <v>BPC0010216</v>
          </cell>
          <cell r="C129" t="str">
            <v>翘板速降阀外壳</v>
          </cell>
          <cell r="D129" t="str">
            <v>POM</v>
          </cell>
          <cell r="E129">
            <v>0</v>
          </cell>
          <cell r="F129">
            <v>3.7000000000000002E-3</v>
          </cell>
          <cell r="G129">
            <v>15.309699999999999</v>
          </cell>
          <cell r="H129">
            <v>0.98</v>
          </cell>
          <cell r="I129">
            <v>5.7801928571428601E-2</v>
          </cell>
          <cell r="J129" t="str">
            <v>HTF120/TJ</v>
          </cell>
          <cell r="K129">
            <v>65</v>
          </cell>
          <cell r="L129">
            <v>55.384615384615401</v>
          </cell>
          <cell r="M129">
            <v>4</v>
          </cell>
          <cell r="N129">
            <v>27.15</v>
          </cell>
          <cell r="O129">
            <v>0.76</v>
          </cell>
          <cell r="P129">
            <v>22.5</v>
          </cell>
          <cell r="Q129">
            <v>8.6538461538461495E-2</v>
          </cell>
          <cell r="R129">
            <v>0</v>
          </cell>
          <cell r="S129">
            <v>4.77055555555556E-3</v>
          </cell>
          <cell r="T129">
            <v>1.1111111111111099E-2</v>
          </cell>
          <cell r="U129">
            <v>0</v>
          </cell>
          <cell r="V129">
            <v>0.224313796123944</v>
          </cell>
          <cell r="W129">
            <v>0.4</v>
          </cell>
          <cell r="X129">
            <v>-0.17568620387605599</v>
          </cell>
          <cell r="Y129">
            <v>4.95337839361948E-2</v>
          </cell>
          <cell r="Z129">
            <v>0.38579197104151802</v>
          </cell>
          <cell r="AA129">
            <v>3.96807692307692E-2</v>
          </cell>
          <cell r="AB129">
            <v>0.176898478454904</v>
          </cell>
          <cell r="AC129">
            <v>2.1267330133005299E-2</v>
          </cell>
          <cell r="AD129">
            <v>0</v>
          </cell>
          <cell r="AE129">
            <v>0.74231665831427396</v>
          </cell>
          <cell r="AF129">
            <v>37700</v>
          </cell>
          <cell r="AG129">
            <v>0.291913405677656</v>
          </cell>
        </row>
        <row r="130">
          <cell r="B130" t="str">
            <v>BPC0010218</v>
          </cell>
          <cell r="C130" t="str">
            <v>翘板速降阀固定座</v>
          </cell>
          <cell r="D130" t="str">
            <v>POM</v>
          </cell>
          <cell r="E130">
            <v>0</v>
          </cell>
          <cell r="F130">
            <v>2.32E-3</v>
          </cell>
          <cell r="G130">
            <v>15.309699999999999</v>
          </cell>
          <cell r="H130">
            <v>0.98</v>
          </cell>
          <cell r="I130">
            <v>3.6243371428571397E-2</v>
          </cell>
          <cell r="J130" t="str">
            <v>HTF120/TJ</v>
          </cell>
          <cell r="K130">
            <v>65</v>
          </cell>
          <cell r="L130">
            <v>55.384615384615401</v>
          </cell>
          <cell r="M130">
            <v>8</v>
          </cell>
          <cell r="N130">
            <v>27.15</v>
          </cell>
          <cell r="O130">
            <v>0.76</v>
          </cell>
          <cell r="P130">
            <v>22.5</v>
          </cell>
          <cell r="Q130">
            <v>4.3269230769230803E-2</v>
          </cell>
          <cell r="R130">
            <v>0</v>
          </cell>
          <cell r="S130">
            <v>4.77055555555556E-3</v>
          </cell>
          <cell r="T130">
            <v>1.1111111111111099E-2</v>
          </cell>
          <cell r="U130">
            <v>0</v>
          </cell>
          <cell r="V130">
            <v>0.128414131322419</v>
          </cell>
          <cell r="W130">
            <v>0.17</v>
          </cell>
          <cell r="X130">
            <v>-4.1585868677580899E-2</v>
          </cell>
          <cell r="Y130">
            <v>8.6525610512550102E-2</v>
          </cell>
          <cell r="Z130">
            <v>0.336950694784451</v>
          </cell>
          <cell r="AA130">
            <v>1.98403846153846E-2</v>
          </cell>
          <cell r="AB130">
            <v>0.15450312524849599</v>
          </cell>
          <cell r="AC130">
            <v>3.7149770873563498E-2</v>
          </cell>
          <cell r="AD130">
            <v>0</v>
          </cell>
          <cell r="AE130">
            <v>0.71776181440987596</v>
          </cell>
          <cell r="AF130">
            <v>34230</v>
          </cell>
          <cell r="AG130">
            <v>0.16491114688644701</v>
          </cell>
        </row>
        <row r="131">
          <cell r="B131" t="str">
            <v>SHT0014411</v>
          </cell>
          <cell r="C131" t="str">
            <v>上气袋腰托按钮帽</v>
          </cell>
          <cell r="D131" t="str">
            <v>ABS+PC</v>
          </cell>
          <cell r="E131">
            <v>0</v>
          </cell>
          <cell r="F131">
            <v>3.3E-3</v>
          </cell>
          <cell r="G131">
            <v>18.584099999999999</v>
          </cell>
          <cell r="H131">
            <v>0.98</v>
          </cell>
          <cell r="I131">
            <v>6.2579112244897997E-2</v>
          </cell>
          <cell r="J131" t="str">
            <v>HTF120/TJ</v>
          </cell>
          <cell r="K131">
            <v>65</v>
          </cell>
          <cell r="L131">
            <v>55.384615384615401</v>
          </cell>
          <cell r="M131">
            <v>3</v>
          </cell>
          <cell r="N131">
            <v>27.15</v>
          </cell>
          <cell r="O131">
            <v>0.76</v>
          </cell>
          <cell r="P131">
            <v>22.5</v>
          </cell>
          <cell r="Q131">
            <v>0.115384615384615</v>
          </cell>
          <cell r="R131">
            <v>0</v>
          </cell>
          <cell r="S131">
            <v>4.77055555555556E-3</v>
          </cell>
          <cell r="T131">
            <v>1.1111111111111099E-2</v>
          </cell>
          <cell r="U131">
            <v>0.2</v>
          </cell>
          <cell r="V131">
            <v>0.47737888720778698</v>
          </cell>
          <cell r="W131">
            <v>0.39</v>
          </cell>
          <cell r="X131">
            <v>8.7378887207786901E-2</v>
          </cell>
          <cell r="Y131">
            <v>2.32752461595035E-2</v>
          </cell>
          <cell r="Z131">
            <v>0.24170447934868999</v>
          </cell>
          <cell r="AA131">
            <v>5.2907692307692301E-2</v>
          </cell>
          <cell r="AB131">
            <v>0.11082956059735299</v>
          </cell>
          <cell r="AC131">
            <v>9.9932269385828495E-3</v>
          </cell>
          <cell r="AD131">
            <v>0.41895443087106399</v>
          </cell>
          <cell r="AE131">
            <v>0.86891101822511196</v>
          </cell>
          <cell r="AF131">
            <v>22678</v>
          </cell>
          <cell r="AG131">
            <v>0.562188796572475</v>
          </cell>
        </row>
        <row r="132">
          <cell r="B132" t="str">
            <v>SHT0014412</v>
          </cell>
          <cell r="C132" t="str">
            <v>下气袋腰托按钮帽</v>
          </cell>
          <cell r="D132" t="str">
            <v>ABS+PC</v>
          </cell>
          <cell r="E132">
            <v>0</v>
          </cell>
          <cell r="F132">
            <v>3.3E-3</v>
          </cell>
          <cell r="G132">
            <v>18.584099999999999</v>
          </cell>
          <cell r="H132">
            <v>0.98</v>
          </cell>
          <cell r="I132">
            <v>6.2579112244897997E-2</v>
          </cell>
          <cell r="J132" t="str">
            <v>HTF120/TJ</v>
          </cell>
          <cell r="K132">
            <v>65</v>
          </cell>
          <cell r="L132">
            <v>55.384615384615401</v>
          </cell>
          <cell r="M132">
            <v>3</v>
          </cell>
          <cell r="N132">
            <v>27.15</v>
          </cell>
          <cell r="O132">
            <v>0.76</v>
          </cell>
          <cell r="P132">
            <v>22.5</v>
          </cell>
          <cell r="Q132">
            <v>0.115384615384615</v>
          </cell>
          <cell r="R132">
            <v>0</v>
          </cell>
          <cell r="S132">
            <v>4.77055555555556E-3</v>
          </cell>
          <cell r="T132">
            <v>1.1111111111111099E-2</v>
          </cell>
          <cell r="U132">
            <v>0.2</v>
          </cell>
          <cell r="V132">
            <v>0.47737888720778698</v>
          </cell>
          <cell r="W132">
            <v>0.39</v>
          </cell>
          <cell r="X132">
            <v>8.7378887207786901E-2</v>
          </cell>
          <cell r="Y132">
            <v>2.32752461595035E-2</v>
          </cell>
          <cell r="Z132">
            <v>0.24170447934868999</v>
          </cell>
          <cell r="AA132">
            <v>5.2907692307692301E-2</v>
          </cell>
          <cell r="AB132">
            <v>0.11082956059735299</v>
          </cell>
          <cell r="AC132">
            <v>9.9932269385828495E-3</v>
          </cell>
          <cell r="AD132">
            <v>0.41895443087106399</v>
          </cell>
          <cell r="AE132">
            <v>0.86891101822511196</v>
          </cell>
          <cell r="AF132">
            <v>23729</v>
          </cell>
          <cell r="AG132">
            <v>0.562188796572475</v>
          </cell>
        </row>
        <row r="133">
          <cell r="B133" t="str">
            <v>SHT0014413</v>
          </cell>
          <cell r="C133" t="str">
            <v>侧翼气袋腰托按钮帽</v>
          </cell>
          <cell r="D133" t="str">
            <v>ABS+PC</v>
          </cell>
          <cell r="E133">
            <v>0</v>
          </cell>
          <cell r="F133">
            <v>3.3E-3</v>
          </cell>
          <cell r="G133">
            <v>18.584099999999999</v>
          </cell>
          <cell r="H133">
            <v>0.98</v>
          </cell>
          <cell r="I133">
            <v>6.2579112244897997E-2</v>
          </cell>
          <cell r="J133" t="str">
            <v>HTF120/TJ</v>
          </cell>
          <cell r="K133">
            <v>65</v>
          </cell>
          <cell r="L133">
            <v>55.384615384615401</v>
          </cell>
          <cell r="M133">
            <v>3</v>
          </cell>
          <cell r="N133">
            <v>27.15</v>
          </cell>
          <cell r="O133">
            <v>0.76</v>
          </cell>
          <cell r="P133">
            <v>22.5</v>
          </cell>
          <cell r="Q133">
            <v>0.115384615384615</v>
          </cell>
          <cell r="R133">
            <v>0</v>
          </cell>
          <cell r="S133">
            <v>4.77055555555556E-3</v>
          </cell>
          <cell r="T133">
            <v>1.1111111111111099E-2</v>
          </cell>
          <cell r="U133">
            <v>0.2</v>
          </cell>
          <cell r="V133">
            <v>0.47737888720778698</v>
          </cell>
          <cell r="W133">
            <v>0.39</v>
          </cell>
          <cell r="X133">
            <v>8.7378887207786901E-2</v>
          </cell>
          <cell r="Y133">
            <v>2.32752461595035E-2</v>
          </cell>
          <cell r="Z133">
            <v>0.24170447934868999</v>
          </cell>
          <cell r="AA133">
            <v>5.2907692307692301E-2</v>
          </cell>
          <cell r="AB133">
            <v>0.11082956059735299</v>
          </cell>
          <cell r="AC133">
            <v>9.9932269385828495E-3</v>
          </cell>
          <cell r="AD133">
            <v>0.41895443087106399</v>
          </cell>
          <cell r="AE133">
            <v>0.86891101822511196</v>
          </cell>
          <cell r="AF133">
            <v>4480</v>
          </cell>
          <cell r="AG133">
            <v>0.562188796572475</v>
          </cell>
        </row>
        <row r="134">
          <cell r="B134" t="str">
            <v>SLT0010566</v>
          </cell>
          <cell r="C134" t="str">
            <v>安装底座</v>
          </cell>
          <cell r="D134" t="str">
            <v>PC</v>
          </cell>
          <cell r="E134">
            <v>0</v>
          </cell>
          <cell r="F134">
            <v>9.7000000000000003E-3</v>
          </cell>
          <cell r="G134">
            <v>21.55</v>
          </cell>
          <cell r="H134">
            <v>0.98</v>
          </cell>
          <cell r="I134">
            <v>0.21330102040816301</v>
          </cell>
          <cell r="J134" t="str">
            <v>MA2000/700</v>
          </cell>
          <cell r="K134">
            <v>60</v>
          </cell>
          <cell r="L134">
            <v>60</v>
          </cell>
          <cell r="M134">
            <v>4</v>
          </cell>
          <cell r="N134">
            <v>39.75</v>
          </cell>
          <cell r="O134">
            <v>0.76</v>
          </cell>
          <cell r="P134">
            <v>22.5</v>
          </cell>
          <cell r="Q134">
            <v>9.375E-2</v>
          </cell>
          <cell r="R134">
            <v>0</v>
          </cell>
          <cell r="S134">
            <v>4.77055555555556E-3</v>
          </cell>
          <cell r="T134">
            <v>1.1111111111111099E-2</v>
          </cell>
          <cell r="U134">
            <v>0</v>
          </cell>
          <cell r="V134">
            <v>0.43495029692489301</v>
          </cell>
          <cell r="W134">
            <v>0.98</v>
          </cell>
          <cell r="X134">
            <v>-0.54504970307510703</v>
          </cell>
          <cell r="Y134">
            <v>2.5545703014038301E-2</v>
          </cell>
          <cell r="Z134">
            <v>0.215541869180949</v>
          </cell>
          <cell r="AA134">
            <v>6.2937499999999993E-2</v>
          </cell>
          <cell r="AB134">
            <v>0.144700441510144</v>
          </cell>
          <cell r="AC134">
            <v>1.09680475890774E-2</v>
          </cell>
          <cell r="AD134">
            <v>0</v>
          </cell>
          <cell r="AE134">
            <v>0.50959679320555495</v>
          </cell>
          <cell r="AF134">
            <v>56099</v>
          </cell>
          <cell r="AG134">
            <v>0.57086444727891195</v>
          </cell>
        </row>
        <row r="135">
          <cell r="B135" t="str">
            <v>SLT0010604</v>
          </cell>
          <cell r="C135" t="str">
            <v>装饰盖</v>
          </cell>
          <cell r="D135" t="str">
            <v>ABS+PC</v>
          </cell>
          <cell r="E135">
            <v>0</v>
          </cell>
          <cell r="F135">
            <v>1.2800000000000001E-3</v>
          </cell>
          <cell r="G135">
            <v>18.584099999999999</v>
          </cell>
          <cell r="H135">
            <v>0.98</v>
          </cell>
          <cell r="I135">
            <v>2.4273110204081599E-2</v>
          </cell>
          <cell r="J135" t="str">
            <v>HTF120/TJ</v>
          </cell>
          <cell r="K135">
            <v>72</v>
          </cell>
          <cell r="L135">
            <v>50</v>
          </cell>
          <cell r="M135">
            <v>4</v>
          </cell>
          <cell r="N135">
            <v>27.15</v>
          </cell>
          <cell r="O135">
            <v>0.76</v>
          </cell>
          <cell r="P135">
            <v>22.5</v>
          </cell>
          <cell r="Q135">
            <v>7.8125E-2</v>
          </cell>
          <cell r="R135">
            <v>0</v>
          </cell>
          <cell r="S135">
            <v>4.77055555555556E-3</v>
          </cell>
          <cell r="T135">
            <v>1.1111111111111099E-2</v>
          </cell>
          <cell r="U135">
            <v>0</v>
          </cell>
          <cell r="V135">
            <v>0.172438135877412</v>
          </cell>
          <cell r="W135">
            <v>0.43</v>
          </cell>
          <cell r="X135">
            <v>-0.25756186412258802</v>
          </cell>
          <cell r="Y135">
            <v>6.4435346940946298E-2</v>
          </cell>
          <cell r="Z135">
            <v>0.45306103317852903</v>
          </cell>
          <cell r="AA135">
            <v>3.5822916666666697E-2</v>
          </cell>
          <cell r="AB135">
            <v>0.207743585746795</v>
          </cell>
          <cell r="AC135">
            <v>2.76653162090954E-2</v>
          </cell>
          <cell r="AD135">
            <v>0</v>
          </cell>
          <cell r="AE135">
            <v>0.85923583503977596</v>
          </cell>
          <cell r="AF135">
            <v>55730</v>
          </cell>
          <cell r="AG135">
            <v>0.22321320697278901</v>
          </cell>
        </row>
        <row r="136">
          <cell r="B136" t="str">
            <v>SLT0011543</v>
          </cell>
          <cell r="C136" t="str">
            <v>按压帽E</v>
          </cell>
          <cell r="D136" t="str">
            <v>ABS+PC</v>
          </cell>
          <cell r="E136">
            <v>0</v>
          </cell>
          <cell r="F136">
            <v>2.2000000000000001E-3</v>
          </cell>
          <cell r="G136">
            <v>18.584099999999999</v>
          </cell>
          <cell r="H136">
            <v>0.98</v>
          </cell>
          <cell r="I136">
            <v>4.1719408163265297E-2</v>
          </cell>
          <cell r="J136" t="str">
            <v>HTF120/TJ</v>
          </cell>
          <cell r="K136">
            <v>72</v>
          </cell>
          <cell r="L136">
            <v>50</v>
          </cell>
          <cell r="M136">
            <v>3</v>
          </cell>
          <cell r="N136">
            <v>27.15</v>
          </cell>
          <cell r="O136">
            <v>0.76</v>
          </cell>
          <cell r="P136">
            <v>22.5</v>
          </cell>
          <cell r="Q136">
            <v>0.104166666666667</v>
          </cell>
          <cell r="R136">
            <v>0</v>
          </cell>
          <cell r="S136">
            <v>4.77055555555556E-3</v>
          </cell>
          <cell r="T136">
            <v>1.1111111111111099E-2</v>
          </cell>
          <cell r="U136">
            <v>0.2</v>
          </cell>
          <cell r="V136">
            <v>0.43521989087880097</v>
          </cell>
          <cell r="W136">
            <v>0.61</v>
          </cell>
          <cell r="X136">
            <v>-0.17478010912119901</v>
          </cell>
          <cell r="Y136">
            <v>2.5529878904834599E-2</v>
          </cell>
          <cell r="Z136">
            <v>0.239342614732825</v>
          </cell>
          <cell r="AA136">
            <v>4.7763888888888897E-2</v>
          </cell>
          <cell r="AB136">
            <v>0.10974656694215799</v>
          </cell>
          <cell r="AC136">
            <v>1.0961253507790701E-2</v>
          </cell>
          <cell r="AD136">
            <v>0.459537820287023</v>
          </cell>
          <cell r="AE136">
            <v>0.90414177054494205</v>
          </cell>
          <cell r="AF136">
            <v>0</v>
          </cell>
          <cell r="AG136">
            <v>0.50635661224489903</v>
          </cell>
        </row>
        <row r="137">
          <cell r="B137" t="str">
            <v>SLT0011544</v>
          </cell>
          <cell r="C137" t="str">
            <v>按压帽F</v>
          </cell>
          <cell r="D137" t="str">
            <v>ABS+PC</v>
          </cell>
          <cell r="E137">
            <v>0</v>
          </cell>
          <cell r="F137">
            <v>2.2000000000000001E-3</v>
          </cell>
          <cell r="G137">
            <v>18.584099999999999</v>
          </cell>
          <cell r="H137">
            <v>0.98</v>
          </cell>
          <cell r="I137">
            <v>4.1719408163265297E-2</v>
          </cell>
          <cell r="J137" t="str">
            <v>HTF120/TJ</v>
          </cell>
          <cell r="K137">
            <v>72</v>
          </cell>
          <cell r="L137">
            <v>50</v>
          </cell>
          <cell r="M137">
            <v>3</v>
          </cell>
          <cell r="N137">
            <v>27.15</v>
          </cell>
          <cell r="O137">
            <v>0.76</v>
          </cell>
          <cell r="P137">
            <v>22.5</v>
          </cell>
          <cell r="Q137">
            <v>0.104166666666667</v>
          </cell>
          <cell r="R137">
            <v>0</v>
          </cell>
          <cell r="S137">
            <v>4.77055555555556E-3</v>
          </cell>
          <cell r="T137">
            <v>1.1111111111111099E-2</v>
          </cell>
          <cell r="U137">
            <v>0.2</v>
          </cell>
          <cell r="V137">
            <v>0.43521989087880097</v>
          </cell>
          <cell r="W137">
            <v>0.61</v>
          </cell>
          <cell r="X137">
            <v>-0.17478010912119901</v>
          </cell>
          <cell r="Y137">
            <v>2.5529878904834599E-2</v>
          </cell>
          <cell r="Z137">
            <v>0.239342614732825</v>
          </cell>
          <cell r="AA137">
            <v>4.7763888888888897E-2</v>
          </cell>
          <cell r="AB137">
            <v>0.10974656694215799</v>
          </cell>
          <cell r="AC137">
            <v>1.0961253507790701E-2</v>
          </cell>
          <cell r="AD137">
            <v>0.459537820287023</v>
          </cell>
          <cell r="AE137">
            <v>0.90414177054494205</v>
          </cell>
          <cell r="AG137">
            <v>0.50635661224489903</v>
          </cell>
        </row>
        <row r="138">
          <cell r="B138" t="str">
            <v>SLT0011545</v>
          </cell>
          <cell r="C138" t="str">
            <v>按压帽H</v>
          </cell>
          <cell r="D138" t="str">
            <v>ABS+PC</v>
          </cell>
          <cell r="E138">
            <v>0</v>
          </cell>
          <cell r="F138">
            <v>2.2000000000000001E-3</v>
          </cell>
          <cell r="G138">
            <v>18.584099999999999</v>
          </cell>
          <cell r="H138">
            <v>0.98</v>
          </cell>
          <cell r="I138">
            <v>4.1719408163265297E-2</v>
          </cell>
          <cell r="J138" t="str">
            <v>HTF120/TJ</v>
          </cell>
          <cell r="K138">
            <v>72</v>
          </cell>
          <cell r="L138">
            <v>50</v>
          </cell>
          <cell r="M138">
            <v>3</v>
          </cell>
          <cell r="N138">
            <v>27.15</v>
          </cell>
          <cell r="O138">
            <v>0.76</v>
          </cell>
          <cell r="P138">
            <v>22.5</v>
          </cell>
          <cell r="Q138">
            <v>0.104166666666667</v>
          </cell>
          <cell r="R138">
            <v>0</v>
          </cell>
          <cell r="S138">
            <v>4.77055555555556E-3</v>
          </cell>
          <cell r="T138">
            <v>1.1111111111111099E-2</v>
          </cell>
          <cell r="U138">
            <v>0.2</v>
          </cell>
          <cell r="V138">
            <v>0.43521989087880097</v>
          </cell>
          <cell r="W138">
            <v>0.61</v>
          </cell>
          <cell r="X138">
            <v>-0.17478010912119901</v>
          </cell>
          <cell r="Y138">
            <v>2.5529878904834599E-2</v>
          </cell>
          <cell r="Z138">
            <v>0.239342614732825</v>
          </cell>
          <cell r="AA138">
            <v>4.7763888888888897E-2</v>
          </cell>
          <cell r="AB138">
            <v>0.10974656694215799</v>
          </cell>
          <cell r="AC138">
            <v>1.0961253507790701E-2</v>
          </cell>
          <cell r="AD138">
            <v>0.459537820287023</v>
          </cell>
          <cell r="AE138">
            <v>0.90414177054494205</v>
          </cell>
          <cell r="AG138">
            <v>0.50635661224489903</v>
          </cell>
        </row>
        <row r="139">
          <cell r="B139" t="str">
            <v>BPC0010204</v>
          </cell>
          <cell r="C139" t="str">
            <v>6mm直角接头</v>
          </cell>
          <cell r="D139" t="str">
            <v>POM</v>
          </cell>
          <cell r="E139">
            <v>0</v>
          </cell>
          <cell r="F139">
            <v>1.7600000000000001E-3</v>
          </cell>
          <cell r="G139">
            <v>15.309699999999999</v>
          </cell>
          <cell r="H139">
            <v>0.98</v>
          </cell>
          <cell r="I139">
            <v>2.7494971428571401E-2</v>
          </cell>
          <cell r="J139" t="str">
            <v>HTF120/TJ</v>
          </cell>
          <cell r="K139">
            <v>65</v>
          </cell>
          <cell r="L139">
            <v>55.384615384615401</v>
          </cell>
          <cell r="M139">
            <v>4</v>
          </cell>
          <cell r="N139">
            <v>27.15</v>
          </cell>
          <cell r="O139">
            <v>0.76</v>
          </cell>
          <cell r="P139">
            <v>22.5</v>
          </cell>
          <cell r="Q139">
            <v>8.6538461538461495E-2</v>
          </cell>
          <cell r="R139">
            <v>0</v>
          </cell>
          <cell r="S139">
            <v>4.77055555555556E-3</v>
          </cell>
          <cell r="T139">
            <v>1.1111111111111099E-2</v>
          </cell>
          <cell r="U139">
            <v>0</v>
          </cell>
          <cell r="V139">
            <v>0.18998652833968699</v>
          </cell>
          <cell r="W139">
            <v>0.35</v>
          </cell>
          <cell r="X139">
            <v>-0.16001347166031199</v>
          </cell>
          <cell r="Y139">
            <v>5.84836788598238E-2</v>
          </cell>
          <cell r="Z139">
            <v>0.45549788342747399</v>
          </cell>
          <cell r="AA139">
            <v>3.96807692307692E-2</v>
          </cell>
          <cell r="AB139">
            <v>0.20886096281427799</v>
          </cell>
          <cell r="AC139">
            <v>2.5109967518465399E-2</v>
          </cell>
          <cell r="AD139">
            <v>0</v>
          </cell>
          <cell r="AE139">
            <v>0.85527936286402595</v>
          </cell>
          <cell r="AF139">
            <v>229279</v>
          </cell>
          <cell r="AG139">
            <v>0.24645296996336999</v>
          </cell>
        </row>
        <row r="140">
          <cell r="B140" t="str">
            <v>SLT0010567</v>
          </cell>
          <cell r="C140" t="str">
            <v>按压帽A</v>
          </cell>
          <cell r="D140" t="str">
            <v>ABS+PC</v>
          </cell>
          <cell r="E140">
            <v>0</v>
          </cell>
          <cell r="F140">
            <v>2.2000000000000001E-3</v>
          </cell>
          <cell r="G140">
            <v>18.584099999999999</v>
          </cell>
          <cell r="H140">
            <v>0.98</v>
          </cell>
          <cell r="I140">
            <v>4.1719408163265297E-2</v>
          </cell>
          <cell r="J140" t="str">
            <v>HTF120/TJ</v>
          </cell>
          <cell r="K140">
            <v>72</v>
          </cell>
          <cell r="L140">
            <v>50</v>
          </cell>
          <cell r="M140">
            <v>3</v>
          </cell>
          <cell r="N140">
            <v>27.15</v>
          </cell>
          <cell r="O140">
            <v>0.76</v>
          </cell>
          <cell r="P140">
            <v>22.5</v>
          </cell>
          <cell r="Q140">
            <v>0.104166666666667</v>
          </cell>
          <cell r="R140">
            <v>0</v>
          </cell>
          <cell r="S140">
            <v>4.77055555555556E-3</v>
          </cell>
          <cell r="T140">
            <v>1.1111111111111099E-2</v>
          </cell>
          <cell r="U140">
            <v>0.2</v>
          </cell>
          <cell r="V140">
            <v>0.43521989087880097</v>
          </cell>
          <cell r="W140">
            <v>0.61</v>
          </cell>
          <cell r="X140">
            <v>-0.17478010912119901</v>
          </cell>
          <cell r="Y140">
            <v>2.5529878904834599E-2</v>
          </cell>
          <cell r="Z140">
            <v>0.239342614732825</v>
          </cell>
          <cell r="AA140">
            <v>4.7763888888888897E-2</v>
          </cell>
          <cell r="AB140">
            <v>0.10974656694215799</v>
          </cell>
          <cell r="AC140">
            <v>1.0961253507790701E-2</v>
          </cell>
          <cell r="AD140">
            <v>0.459537820287023</v>
          </cell>
          <cell r="AE140">
            <v>0.90414177054494205</v>
          </cell>
          <cell r="AF140">
            <v>0</v>
          </cell>
          <cell r="AG140">
            <v>0.50635661224489903</v>
          </cell>
        </row>
        <row r="141">
          <cell r="B141" t="str">
            <v>SLT0011540</v>
          </cell>
          <cell r="C141" t="str">
            <v>按压帽B</v>
          </cell>
          <cell r="D141" t="str">
            <v>ABS+PC</v>
          </cell>
          <cell r="E141">
            <v>0</v>
          </cell>
          <cell r="F141">
            <v>2.2000000000000001E-3</v>
          </cell>
          <cell r="G141">
            <v>18.584099999999999</v>
          </cell>
          <cell r="H141">
            <v>0.98</v>
          </cell>
          <cell r="I141">
            <v>4.1719408163265297E-2</v>
          </cell>
          <cell r="J141" t="str">
            <v>HTF120/TJ</v>
          </cell>
          <cell r="K141">
            <v>72</v>
          </cell>
          <cell r="L141">
            <v>50</v>
          </cell>
          <cell r="M141">
            <v>3</v>
          </cell>
          <cell r="N141">
            <v>27.15</v>
          </cell>
          <cell r="O141">
            <v>0.76</v>
          </cell>
          <cell r="P141">
            <v>22.5</v>
          </cell>
          <cell r="Q141">
            <v>0.104166666666667</v>
          </cell>
          <cell r="R141">
            <v>0</v>
          </cell>
          <cell r="S141">
            <v>4.77055555555556E-3</v>
          </cell>
          <cell r="T141">
            <v>1.1111111111111099E-2</v>
          </cell>
          <cell r="U141">
            <v>0.2</v>
          </cell>
          <cell r="V141">
            <v>0.43521989087880097</v>
          </cell>
          <cell r="W141">
            <v>0.61</v>
          </cell>
          <cell r="X141">
            <v>-0.17478010912119901</v>
          </cell>
          <cell r="Y141">
            <v>2.5529878904834599E-2</v>
          </cell>
          <cell r="Z141">
            <v>0.239342614732825</v>
          </cell>
          <cell r="AA141">
            <v>4.7763888888888897E-2</v>
          </cell>
          <cell r="AB141">
            <v>0.10974656694215799</v>
          </cell>
          <cell r="AC141">
            <v>1.0961253507790701E-2</v>
          </cell>
          <cell r="AD141">
            <v>0.459537820287023</v>
          </cell>
          <cell r="AE141">
            <v>0.90414177054494205</v>
          </cell>
          <cell r="AG141">
            <v>0.50635661224489903</v>
          </cell>
        </row>
        <row r="142">
          <cell r="B142" t="str">
            <v>SLT0011541</v>
          </cell>
          <cell r="C142" t="str">
            <v>按压帽C</v>
          </cell>
          <cell r="D142" t="str">
            <v>ABS+PC</v>
          </cell>
          <cell r="E142">
            <v>0</v>
          </cell>
          <cell r="F142">
            <v>2.2000000000000001E-3</v>
          </cell>
          <cell r="G142">
            <v>18.584099999999999</v>
          </cell>
          <cell r="H142">
            <v>0.98</v>
          </cell>
          <cell r="I142">
            <v>4.1719408163265297E-2</v>
          </cell>
          <cell r="J142" t="str">
            <v>HTF120/TJ</v>
          </cell>
          <cell r="K142">
            <v>72</v>
          </cell>
          <cell r="L142">
            <v>50</v>
          </cell>
          <cell r="M142">
            <v>3</v>
          </cell>
          <cell r="N142">
            <v>27.15</v>
          </cell>
          <cell r="O142">
            <v>0.76</v>
          </cell>
          <cell r="P142">
            <v>22.5</v>
          </cell>
          <cell r="Q142">
            <v>0.104166666666667</v>
          </cell>
          <cell r="R142">
            <v>0</v>
          </cell>
          <cell r="S142">
            <v>4.77055555555556E-3</v>
          </cell>
          <cell r="T142">
            <v>1.1111111111111099E-2</v>
          </cell>
          <cell r="U142">
            <v>0.2</v>
          </cell>
          <cell r="V142">
            <v>0.43521989087880097</v>
          </cell>
          <cell r="W142">
            <v>0.61</v>
          </cell>
          <cell r="X142">
            <v>-0.17478010912119901</v>
          </cell>
          <cell r="Y142">
            <v>2.5529878904834599E-2</v>
          </cell>
          <cell r="Z142">
            <v>0.239342614732825</v>
          </cell>
          <cell r="AA142">
            <v>4.7763888888888897E-2</v>
          </cell>
          <cell r="AB142">
            <v>0.10974656694215799</v>
          </cell>
          <cell r="AC142">
            <v>1.0961253507790701E-2</v>
          </cell>
          <cell r="AD142">
            <v>0.459537820287023</v>
          </cell>
          <cell r="AE142">
            <v>0.90414177054494205</v>
          </cell>
          <cell r="AG142">
            <v>0.50635661224489903</v>
          </cell>
        </row>
        <row r="143">
          <cell r="B143" t="str">
            <v>SLT0011542</v>
          </cell>
          <cell r="C143" t="str">
            <v>按压帽D</v>
          </cell>
          <cell r="D143" t="str">
            <v>ABS+PC</v>
          </cell>
          <cell r="E143">
            <v>0</v>
          </cell>
          <cell r="F143">
            <v>2.2000000000000001E-3</v>
          </cell>
          <cell r="G143">
            <v>18.584099999999999</v>
          </cell>
          <cell r="H143">
            <v>0.98</v>
          </cell>
          <cell r="I143">
            <v>4.1719408163265297E-2</v>
          </cell>
          <cell r="J143" t="str">
            <v>HTF120/TJ</v>
          </cell>
          <cell r="K143">
            <v>72</v>
          </cell>
          <cell r="L143">
            <v>50</v>
          </cell>
          <cell r="M143">
            <v>3</v>
          </cell>
          <cell r="N143">
            <v>27.15</v>
          </cell>
          <cell r="O143">
            <v>0.76</v>
          </cell>
          <cell r="P143">
            <v>22.5</v>
          </cell>
          <cell r="Q143">
            <v>0.104166666666667</v>
          </cell>
          <cell r="R143">
            <v>0</v>
          </cell>
          <cell r="S143">
            <v>4.77055555555556E-3</v>
          </cell>
          <cell r="T143">
            <v>1.1111111111111099E-2</v>
          </cell>
          <cell r="U143">
            <v>0.2</v>
          </cell>
          <cell r="V143">
            <v>0.43521989087880097</v>
          </cell>
          <cell r="W143">
            <v>0.61</v>
          </cell>
          <cell r="X143">
            <v>-0.17478010912119901</v>
          </cell>
          <cell r="Y143">
            <v>2.5529878904834599E-2</v>
          </cell>
          <cell r="Z143">
            <v>0.239342614732825</v>
          </cell>
          <cell r="AA143">
            <v>4.7763888888888897E-2</v>
          </cell>
          <cell r="AB143">
            <v>0.10974656694215799</v>
          </cell>
          <cell r="AC143">
            <v>1.0961253507790701E-2</v>
          </cell>
          <cell r="AD143">
            <v>0.459537820287023</v>
          </cell>
          <cell r="AE143">
            <v>0.90414177054494205</v>
          </cell>
          <cell r="AG143">
            <v>0.50635661224489903</v>
          </cell>
        </row>
        <row r="144">
          <cell r="B144" t="str">
            <v>SHT0016360</v>
          </cell>
          <cell r="C144" t="str">
            <v>按压帽K / 黑色丝印白色</v>
          </cell>
          <cell r="D144" t="str">
            <v>ABS+PC</v>
          </cell>
          <cell r="E144">
            <v>0</v>
          </cell>
          <cell r="F144">
            <v>2.2000000000000001E-3</v>
          </cell>
          <cell r="G144">
            <v>18.584099999999999</v>
          </cell>
          <cell r="H144">
            <v>0.98</v>
          </cell>
          <cell r="I144">
            <v>4.1719408163265297E-2</v>
          </cell>
          <cell r="J144" t="str">
            <v>HTF120/TJ</v>
          </cell>
          <cell r="K144">
            <v>72</v>
          </cell>
          <cell r="L144">
            <v>50</v>
          </cell>
          <cell r="M144">
            <v>3</v>
          </cell>
          <cell r="N144">
            <v>27.15</v>
          </cell>
          <cell r="O144">
            <v>0.76</v>
          </cell>
          <cell r="P144">
            <v>22.5</v>
          </cell>
          <cell r="Q144">
            <v>0.104166666666667</v>
          </cell>
          <cell r="R144">
            <v>0</v>
          </cell>
          <cell r="S144">
            <v>4.77055555555556E-3</v>
          </cell>
          <cell r="T144">
            <v>1.1111111111111099E-2</v>
          </cell>
          <cell r="U144">
            <v>0.2</v>
          </cell>
          <cell r="V144">
            <v>0.43521989087880097</v>
          </cell>
          <cell r="W144">
            <v>0.6</v>
          </cell>
          <cell r="X144">
            <v>-0.164780109121199</v>
          </cell>
          <cell r="Y144">
            <v>2.5529878904834599E-2</v>
          </cell>
          <cell r="Z144">
            <v>0.239342614732825</v>
          </cell>
          <cell r="AA144">
            <v>4.7763888888888897E-2</v>
          </cell>
          <cell r="AB144">
            <v>0.10974656694215799</v>
          </cell>
          <cell r="AC144">
            <v>1.0961253507790701E-2</v>
          </cell>
          <cell r="AD144">
            <v>0.459537820287023</v>
          </cell>
          <cell r="AE144">
            <v>0.90414177054494205</v>
          </cell>
          <cell r="AF144">
            <v>64225</v>
          </cell>
          <cell r="AG144">
            <v>0.50635661224489903</v>
          </cell>
        </row>
        <row r="145">
          <cell r="B145" t="str">
            <v>SHT0016361</v>
          </cell>
          <cell r="C145" t="str">
            <v>按压帽L / 黑色丝印白色</v>
          </cell>
          <cell r="D145" t="str">
            <v>ABS+PC</v>
          </cell>
          <cell r="E145">
            <v>0</v>
          </cell>
          <cell r="F145">
            <v>2.2000000000000001E-3</v>
          </cell>
          <cell r="G145">
            <v>18.584099999999999</v>
          </cell>
          <cell r="H145">
            <v>0.98</v>
          </cell>
          <cell r="I145">
            <v>4.1719408163265297E-2</v>
          </cell>
          <cell r="J145" t="str">
            <v>HTF120/TJ</v>
          </cell>
          <cell r="K145">
            <v>72</v>
          </cell>
          <cell r="L145">
            <v>50</v>
          </cell>
          <cell r="M145">
            <v>3</v>
          </cell>
          <cell r="N145">
            <v>27.15</v>
          </cell>
          <cell r="O145">
            <v>0.76</v>
          </cell>
          <cell r="P145">
            <v>22.5</v>
          </cell>
          <cell r="Q145">
            <v>0.104166666666667</v>
          </cell>
          <cell r="R145">
            <v>0</v>
          </cell>
          <cell r="S145">
            <v>4.77055555555556E-3</v>
          </cell>
          <cell r="T145">
            <v>1.1111111111111099E-2</v>
          </cell>
          <cell r="U145">
            <v>0.2</v>
          </cell>
          <cell r="V145">
            <v>0.43521989087880097</v>
          </cell>
          <cell r="W145">
            <v>0.6</v>
          </cell>
          <cell r="X145">
            <v>-0.164780109121199</v>
          </cell>
          <cell r="Y145">
            <v>2.5529878904834599E-2</v>
          </cell>
          <cell r="Z145">
            <v>0.239342614732825</v>
          </cell>
          <cell r="AA145">
            <v>4.7763888888888897E-2</v>
          </cell>
          <cell r="AB145">
            <v>0.10974656694215799</v>
          </cell>
          <cell r="AC145">
            <v>1.0961253507790701E-2</v>
          </cell>
          <cell r="AD145">
            <v>0.459537820287023</v>
          </cell>
          <cell r="AE145">
            <v>0.90414177054494205</v>
          </cell>
          <cell r="AF145">
            <v>64580</v>
          </cell>
          <cell r="AG145">
            <v>0.50635661224489903</v>
          </cell>
        </row>
        <row r="146">
          <cell r="B146" t="str">
            <v>SHT0016263</v>
          </cell>
          <cell r="C146" t="str">
            <v>3.1c调高手柄 /</v>
          </cell>
          <cell r="D146" t="str">
            <v>PA6+GF30</v>
          </cell>
          <cell r="E146">
            <v>4.4241000000000003E-2</v>
          </cell>
          <cell r="F146">
            <v>4.5568230000000001E-2</v>
          </cell>
          <cell r="G146">
            <v>15.66372</v>
          </cell>
          <cell r="H146">
            <v>0.99</v>
          </cell>
          <cell r="I146">
            <v>0.72097777334909097</v>
          </cell>
          <cell r="J146" t="str">
            <v>MA1600</v>
          </cell>
          <cell r="K146">
            <v>65</v>
          </cell>
          <cell r="L146">
            <v>55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0.17307692307692299</v>
          </cell>
          <cell r="R146">
            <v>0</v>
          </cell>
          <cell r="S146">
            <v>0.01</v>
          </cell>
          <cell r="U146">
            <v>0.3</v>
          </cell>
          <cell r="V146">
            <v>1.4713783426128499</v>
          </cell>
          <cell r="W146">
            <v>2.15</v>
          </cell>
          <cell r="X146">
            <v>-0.67862165738714997</v>
          </cell>
          <cell r="Y146">
            <v>0</v>
          </cell>
          <cell r="Z146">
            <v>0.11762910875089801</v>
          </cell>
          <cell r="AA146">
            <v>0.14176923076923101</v>
          </cell>
          <cell r="AB146">
            <v>9.6351309967958002E-2</v>
          </cell>
          <cell r="AC146">
            <v>6.7963485056074403E-3</v>
          </cell>
          <cell r="AD146">
            <v>0.20389045516822299</v>
          </cell>
          <cell r="AE146">
            <v>0.50999837875227205</v>
          </cell>
          <cell r="AF146">
            <v>37518</v>
          </cell>
          <cell r="AG146">
            <v>1.8637358907928701</v>
          </cell>
        </row>
        <row r="147">
          <cell r="B147" t="str">
            <v>SLT0012024</v>
          </cell>
          <cell r="C147" t="str">
            <v>欧马可腰托开关面板 / PC+ABS(345K)</v>
          </cell>
          <cell r="D147" t="str">
            <v>PC+ASA</v>
          </cell>
          <cell r="F147">
            <v>3.9800000000000002E-2</v>
          </cell>
          <cell r="G147">
            <v>19.46</v>
          </cell>
          <cell r="I147">
            <v>0.77450799999999997</v>
          </cell>
          <cell r="J147" t="str">
            <v>MA2000/7700</v>
          </cell>
          <cell r="K147">
            <v>72</v>
          </cell>
          <cell r="L147">
            <v>50</v>
          </cell>
          <cell r="M147">
            <v>4</v>
          </cell>
          <cell r="N147">
            <v>39.75</v>
          </cell>
          <cell r="O147">
            <v>0.76</v>
          </cell>
          <cell r="P147">
            <v>22.5</v>
          </cell>
          <cell r="Q147">
            <v>7.8125E-2</v>
          </cell>
          <cell r="S147">
            <v>0.02</v>
          </cell>
          <cell r="T147">
            <v>0.02</v>
          </cell>
          <cell r="V147">
            <v>1.0446398175</v>
          </cell>
          <cell r="W147">
            <v>1.35</v>
          </cell>
          <cell r="X147">
            <v>-0.30536018250000002</v>
          </cell>
          <cell r="Y147">
            <v>1.9145354853372699E-2</v>
          </cell>
          <cell r="Z147">
            <v>7.4786542395987102E-2</v>
          </cell>
          <cell r="AA147">
            <v>5.2447916666666698E-2</v>
          </cell>
          <cell r="AB147">
            <v>5.02066987951727E-2</v>
          </cell>
          <cell r="AC147">
            <v>1.9145354853372699E-2</v>
          </cell>
          <cell r="AD147">
            <v>0</v>
          </cell>
          <cell r="AE147">
            <v>0.25858847516120098</v>
          </cell>
          <cell r="AF147">
            <v>21517</v>
          </cell>
          <cell r="AG147">
            <v>1.3976213749999999</v>
          </cell>
        </row>
        <row r="148">
          <cell r="B148" t="str">
            <v>BPC0010321</v>
          </cell>
          <cell r="C148" t="str">
            <v>导向杆新</v>
          </cell>
          <cell r="D148" t="str">
            <v>POM</v>
          </cell>
          <cell r="E148">
            <v>2.1000000000000001E-2</v>
          </cell>
          <cell r="F148">
            <v>2.247E-2</v>
          </cell>
          <cell r="G148">
            <v>17.3</v>
          </cell>
          <cell r="H148">
            <v>0.95</v>
          </cell>
          <cell r="I148">
            <v>0.40919052631579</v>
          </cell>
          <cell r="J148" t="str">
            <v>MA1600IIS/570</v>
          </cell>
          <cell r="K148">
            <v>48</v>
          </cell>
          <cell r="L148">
            <v>75</v>
          </cell>
          <cell r="M148">
            <v>2</v>
          </cell>
          <cell r="N148">
            <v>48.5</v>
          </cell>
          <cell r="O148">
            <v>0.76</v>
          </cell>
          <cell r="P148">
            <v>22.5</v>
          </cell>
          <cell r="Q148">
            <v>0.34687499999999999</v>
          </cell>
          <cell r="S148">
            <v>8.4415000000000004E-2</v>
          </cell>
          <cell r="T148">
            <v>0.2</v>
          </cell>
          <cell r="V148">
            <v>1.25232960921053</v>
          </cell>
          <cell r="W148">
            <v>1.74</v>
          </cell>
          <cell r="X148">
            <v>-0.487670390789473</v>
          </cell>
          <cell r="Y148">
            <v>0.159702364720164</v>
          </cell>
          <cell r="Z148">
            <v>0.27698378881153501</v>
          </cell>
          <cell r="AA148">
            <v>0.19197916666666701</v>
          </cell>
          <cell r="AB148">
            <v>0.153297634468366</v>
          </cell>
          <cell r="AC148">
            <v>6.7406375589263198E-2</v>
          </cell>
          <cell r="AD148">
            <v>0</v>
          </cell>
          <cell r="AE148">
            <v>0.67325652663139901</v>
          </cell>
          <cell r="AF148">
            <v>1600</v>
          </cell>
          <cell r="AG148">
            <v>1.7064820394736799</v>
          </cell>
        </row>
        <row r="149">
          <cell r="B149" t="str">
            <v>SHT0016984</v>
          </cell>
          <cell r="C149" t="str">
            <v>3.1c调高手柄灰白色 /</v>
          </cell>
          <cell r="D149" t="str">
            <v>PA6-RN130本色</v>
          </cell>
          <cell r="F149">
            <v>5.1499999999999997E-2</v>
          </cell>
          <cell r="G149">
            <v>17.399999999999999</v>
          </cell>
          <cell r="H149">
            <v>0.95</v>
          </cell>
          <cell r="I149">
            <v>0.94326315789473703</v>
          </cell>
          <cell r="J149" t="str">
            <v>MA1600IIS/570</v>
          </cell>
          <cell r="K149">
            <v>65.454545454545496</v>
          </cell>
          <cell r="L149">
            <v>55</v>
          </cell>
          <cell r="M149">
            <v>2</v>
          </cell>
          <cell r="N149">
            <v>34</v>
          </cell>
          <cell r="O149">
            <v>0.76</v>
          </cell>
          <cell r="P149">
            <v>22.5</v>
          </cell>
          <cell r="Q149">
            <v>0.171875</v>
          </cell>
          <cell r="R149">
            <v>0</v>
          </cell>
          <cell r="S149">
            <v>7.15583333333333E-3</v>
          </cell>
          <cell r="T149">
            <v>1.6666666666666701E-2</v>
          </cell>
          <cell r="U149">
            <v>0.3</v>
          </cell>
          <cell r="V149">
            <v>1.6640208552631599</v>
          </cell>
          <cell r="W149">
            <v>2.2599999999999998</v>
          </cell>
          <cell r="X149">
            <v>-0.59597914473684199</v>
          </cell>
          <cell r="Y149">
            <v>1.0015900109635901E-2</v>
          </cell>
          <cell r="Z149">
            <v>0.10328896988062</v>
          </cell>
          <cell r="AA149">
            <v>9.8694444444444404E-2</v>
          </cell>
          <cell r="AB149">
            <v>5.9310821815893797E-2</v>
          </cell>
          <cell r="AC149">
            <v>4.3003267120721696E-3</v>
          </cell>
          <cell r="AD149">
            <v>0.180286201973446</v>
          </cell>
          <cell r="AE149">
            <v>0.43314222600559699</v>
          </cell>
          <cell r="AF149">
            <v>1512</v>
          </cell>
          <cell r="AG149">
            <v>2.14457140350877</v>
          </cell>
        </row>
        <row r="150">
          <cell r="B150" t="str">
            <v>SHT0015247</v>
          </cell>
          <cell r="C150" t="str">
            <v>G3阻尼调节手柄</v>
          </cell>
          <cell r="D150" t="str">
            <v>PA6-GF30（深冷灰色）</v>
          </cell>
          <cell r="F150">
            <v>1.6480000000000002E-2</v>
          </cell>
          <cell r="G150">
            <v>16</v>
          </cell>
          <cell r="H150">
            <v>0.85</v>
          </cell>
          <cell r="I150">
            <v>0.31021176470588202</v>
          </cell>
          <cell r="J150" t="str">
            <v>MA1600IIS/570</v>
          </cell>
          <cell r="K150">
            <v>65.454545454545496</v>
          </cell>
          <cell r="L150">
            <v>55</v>
          </cell>
          <cell r="M150">
            <v>2</v>
          </cell>
          <cell r="N150">
            <v>34</v>
          </cell>
          <cell r="O150">
            <v>0.76</v>
          </cell>
          <cell r="P150">
            <v>22.5</v>
          </cell>
          <cell r="Q150">
            <v>0.171875</v>
          </cell>
          <cell r="R150">
            <v>0</v>
          </cell>
          <cell r="S150">
            <v>0.03</v>
          </cell>
          <cell r="T150">
            <v>6.6666666666666697E-3</v>
          </cell>
          <cell r="U150">
            <v>0.3</v>
          </cell>
          <cell r="V150">
            <v>0.95133380882352903</v>
          </cell>
          <cell r="W150">
            <v>1.43</v>
          </cell>
          <cell r="X150">
            <v>-0.47866619117647002</v>
          </cell>
          <cell r="Y150">
            <v>7.0077049767746898E-3</v>
          </cell>
          <cell r="Z150">
            <v>0.180667393932472</v>
          </cell>
          <cell r="AA150">
            <v>9.8694444444444404E-2</v>
          </cell>
          <cell r="AB150">
            <v>0.10374323242700199</v>
          </cell>
          <cell r="AC150">
            <v>3.1534672395486102E-2</v>
          </cell>
          <cell r="AD150">
            <v>0.31534672395486102</v>
          </cell>
          <cell r="AE150">
            <v>0.67391912089247896</v>
          </cell>
          <cell r="AF150">
            <v>600</v>
          </cell>
          <cell r="AG150">
            <v>1.20783848039216</v>
          </cell>
        </row>
        <row r="151">
          <cell r="B151" t="str">
            <v>SHT0016036</v>
          </cell>
          <cell r="C151" t="str">
            <v>G3主驾驶座椅高度调节手柄</v>
          </cell>
          <cell r="D151" t="str">
            <v>PA6-GF30（深冷灰色）</v>
          </cell>
          <cell r="F151">
            <v>8.9249999999999996E-2</v>
          </cell>
          <cell r="G151">
            <v>16</v>
          </cell>
          <cell r="H151">
            <v>0.95</v>
          </cell>
          <cell r="I151">
            <v>1.50315789473684</v>
          </cell>
          <cell r="J151" t="str">
            <v>MA1600IIS/570</v>
          </cell>
          <cell r="K151">
            <v>65.454545454545496</v>
          </cell>
          <cell r="L151">
            <v>55</v>
          </cell>
          <cell r="M151">
            <v>2</v>
          </cell>
          <cell r="N151">
            <v>34</v>
          </cell>
          <cell r="O151">
            <v>0.76</v>
          </cell>
          <cell r="P151">
            <v>22.5</v>
          </cell>
          <cell r="Q151">
            <v>0.171875</v>
          </cell>
          <cell r="R151">
            <v>0</v>
          </cell>
          <cell r="S151">
            <v>0.03</v>
          </cell>
          <cell r="T151">
            <v>6.6666666666666697E-3</v>
          </cell>
          <cell r="U151">
            <v>0.3</v>
          </cell>
          <cell r="V151">
            <v>2.2755040131578901</v>
          </cell>
          <cell r="W151">
            <v>3.13</v>
          </cell>
          <cell r="X151">
            <v>-0.85449598684210504</v>
          </cell>
          <cell r="Y151">
            <v>2.9297538602952502E-3</v>
          </cell>
          <cell r="Z151">
            <v>7.5532716710736802E-2</v>
          </cell>
          <cell r="AA151">
            <v>9.8694444444444404E-2</v>
          </cell>
          <cell r="AB151">
            <v>4.33725644401209E-2</v>
          </cell>
          <cell r="AC151">
            <v>1.3183892371328601E-2</v>
          </cell>
          <cell r="AD151">
            <v>0.13183892371328601</v>
          </cell>
          <cell r="AE151">
            <v>0.33941760328921899</v>
          </cell>
          <cell r="AF151">
            <v>178</v>
          </cell>
          <cell r="AG151">
            <v>2.9972576754386</v>
          </cell>
        </row>
        <row r="152">
          <cell r="B152" t="str">
            <v>SHT0016037</v>
          </cell>
          <cell r="C152" t="str">
            <v>G3副驾驶座椅高度调节手柄</v>
          </cell>
          <cell r="D152" t="str">
            <v>PA6-GF30（深冷灰色）</v>
          </cell>
          <cell r="F152">
            <v>8.9249999999999996E-2</v>
          </cell>
          <cell r="G152">
            <v>16</v>
          </cell>
          <cell r="H152">
            <v>0.95</v>
          </cell>
          <cell r="I152">
            <v>1.50315789473684</v>
          </cell>
          <cell r="J152" t="str">
            <v>MA1600IIS/570</v>
          </cell>
          <cell r="K152">
            <v>65</v>
          </cell>
          <cell r="L152">
            <v>55.384615384615401</v>
          </cell>
          <cell r="M152">
            <v>2</v>
          </cell>
          <cell r="N152">
            <v>34</v>
          </cell>
          <cell r="O152">
            <v>0.76</v>
          </cell>
          <cell r="P152">
            <v>22.5</v>
          </cell>
          <cell r="Q152">
            <v>0.17307692307692299</v>
          </cell>
          <cell r="R152">
            <v>0</v>
          </cell>
          <cell r="S152">
            <v>0.03</v>
          </cell>
          <cell r="T152">
            <v>6.6666666666666697E-3</v>
          </cell>
          <cell r="U152">
            <v>0.3</v>
          </cell>
          <cell r="V152">
            <v>2.2776042375168699</v>
          </cell>
          <cell r="W152">
            <v>3.13</v>
          </cell>
          <cell r="X152">
            <v>-0.85239576248313098</v>
          </cell>
          <cell r="Y152">
            <v>2.9270522757434501E-3</v>
          </cell>
          <cell r="Z152">
            <v>7.5990780235647204E-2</v>
          </cell>
          <cell r="AA152">
            <v>9.9384615384615405E-2</v>
          </cell>
          <cell r="AB152">
            <v>4.3635594695313799E-2</v>
          </cell>
          <cell r="AC152">
            <v>1.31717352408455E-2</v>
          </cell>
          <cell r="AD152">
            <v>0.131717352408455</v>
          </cell>
          <cell r="AE152">
            <v>0.34002673951132001</v>
          </cell>
          <cell r="AF152">
            <v>335</v>
          </cell>
          <cell r="AG152">
            <v>3.0000958164642402</v>
          </cell>
        </row>
        <row r="153">
          <cell r="B153" t="str">
            <v>SHT0016041</v>
          </cell>
          <cell r="C153" t="str">
            <v>G3腰托开关按钮堵盖</v>
          </cell>
          <cell r="D153" t="str">
            <v>PC+ABS（深冷灰色）</v>
          </cell>
          <cell r="F153">
            <v>3.8600000000000001E-3</v>
          </cell>
          <cell r="G153">
            <v>19</v>
          </cell>
          <cell r="H153">
            <v>0.95</v>
          </cell>
          <cell r="I153">
            <v>7.7200000000000005E-2</v>
          </cell>
          <cell r="J153" t="str">
            <v>MA1600IIS/570</v>
          </cell>
          <cell r="K153">
            <v>65</v>
          </cell>
          <cell r="L153">
            <v>55.384615384615401</v>
          </cell>
          <cell r="M153">
            <v>2</v>
          </cell>
          <cell r="N153">
            <v>34</v>
          </cell>
          <cell r="O153">
            <v>0.76</v>
          </cell>
          <cell r="P153">
            <v>22.5</v>
          </cell>
          <cell r="Q153">
            <v>0.17307692307692299</v>
          </cell>
          <cell r="R153">
            <v>0</v>
          </cell>
          <cell r="S153">
            <v>0.01</v>
          </cell>
          <cell r="T153">
            <v>6.6666666666666697E-3</v>
          </cell>
          <cell r="U153">
            <v>0.3</v>
          </cell>
          <cell r="V153">
            <v>0.69479097435897397</v>
          </cell>
          <cell r="W153">
            <v>0.95</v>
          </cell>
          <cell r="X153">
            <v>-0.25520902564102599</v>
          </cell>
          <cell r="Y153">
            <v>9.5952119597083798E-3</v>
          </cell>
          <cell r="Z153">
            <v>0.24910646433858299</v>
          </cell>
          <cell r="AA153">
            <v>9.9384615384615405E-2</v>
          </cell>
          <cell r="AB153">
            <v>0.143042467522422</v>
          </cell>
          <cell r="AC153">
            <v>1.43928179395626E-2</v>
          </cell>
          <cell r="AD153">
            <v>0.43178453818687701</v>
          </cell>
          <cell r="AE153">
            <v>0.88888744550657695</v>
          </cell>
          <cell r="AF153">
            <v>610</v>
          </cell>
          <cell r="AG153">
            <v>0.84115897435897402</v>
          </cell>
        </row>
        <row r="154">
          <cell r="B154" t="str">
            <v>BPC0010169</v>
          </cell>
          <cell r="C154" t="str">
            <v>阀体外壳（四孔）</v>
          </cell>
          <cell r="D154" t="str">
            <v>POM-M90-44</v>
          </cell>
          <cell r="F154">
            <v>2.1579999999999998E-2</v>
          </cell>
          <cell r="G154">
            <v>17.3</v>
          </cell>
          <cell r="H154">
            <v>0.96</v>
          </cell>
          <cell r="I154">
            <v>0.38888958333333301</v>
          </cell>
          <cell r="J154" t="str">
            <v>MA2000/7700</v>
          </cell>
          <cell r="K154">
            <v>72</v>
          </cell>
          <cell r="L154">
            <v>50</v>
          </cell>
          <cell r="M154">
            <v>2</v>
          </cell>
          <cell r="N154">
            <v>39.75</v>
          </cell>
          <cell r="O154">
            <v>0.76</v>
          </cell>
          <cell r="P154">
            <v>22.5</v>
          </cell>
          <cell r="Q154">
            <v>0.15625</v>
          </cell>
          <cell r="R154">
            <v>0</v>
          </cell>
          <cell r="S154">
            <v>1.43116666666667E-2</v>
          </cell>
          <cell r="T154">
            <v>3.3333333333333298E-2</v>
          </cell>
          <cell r="U154">
            <v>0</v>
          </cell>
          <cell r="V154">
            <v>0.75487264583333302</v>
          </cell>
          <cell r="W154">
            <v>1.04</v>
          </cell>
          <cell r="X154">
            <v>-0.28512735416666701</v>
          </cell>
          <cell r="Y154">
            <v>4.4157558917153901E-2</v>
          </cell>
          <cell r="Z154">
            <v>0.206988557424159</v>
          </cell>
          <cell r="AA154">
            <v>0.10489583333333299</v>
          </cell>
          <cell r="AB154">
            <v>0.138958318217419</v>
          </cell>
          <cell r="AC154">
            <v>1.8959047921080101E-2</v>
          </cell>
          <cell r="AD154">
            <v>0</v>
          </cell>
          <cell r="AE154">
            <v>0.48482755935072602</v>
          </cell>
          <cell r="AF154">
            <v>1960</v>
          </cell>
          <cell r="AG154">
            <v>1.022698125</v>
          </cell>
        </row>
        <row r="155">
          <cell r="B155" t="str">
            <v>SHT0016042</v>
          </cell>
          <cell r="C155" t="str">
            <v>腰托调节开关面板</v>
          </cell>
          <cell r="D155" t="str">
            <v>PC+ABS（深冷灰色）</v>
          </cell>
          <cell r="F155">
            <v>1.536E-2</v>
          </cell>
          <cell r="G155">
            <v>19</v>
          </cell>
          <cell r="H155">
            <v>0.96</v>
          </cell>
          <cell r="I155">
            <v>0.30399999999999999</v>
          </cell>
          <cell r="J155" t="str">
            <v>MA1600IIS/570</v>
          </cell>
          <cell r="K155">
            <v>72</v>
          </cell>
          <cell r="L155">
            <v>50</v>
          </cell>
          <cell r="M155">
            <v>2</v>
          </cell>
          <cell r="N155">
            <v>34</v>
          </cell>
          <cell r="O155">
            <v>0.76</v>
          </cell>
          <cell r="P155">
            <v>22.5</v>
          </cell>
          <cell r="Q155">
            <v>0.15625</v>
          </cell>
          <cell r="R155">
            <v>0</v>
          </cell>
          <cell r="S155">
            <v>2.8623333333333299E-2</v>
          </cell>
          <cell r="T155">
            <v>6.6666666666666693E-2</v>
          </cell>
          <cell r="U155">
            <v>0</v>
          </cell>
          <cell r="V155">
            <v>0.67713583333333305</v>
          </cell>
          <cell r="W155">
            <v>0.95</v>
          </cell>
          <cell r="X155">
            <v>-0.27286416666666702</v>
          </cell>
          <cell r="Y155">
            <v>9.8453904497251304E-2</v>
          </cell>
          <cell r="Z155">
            <v>0.23075133866543299</v>
          </cell>
          <cell r="AA155">
            <v>8.9722222222222203E-2</v>
          </cell>
          <cell r="AB155">
            <v>0.132502546469217</v>
          </cell>
          <cell r="AC155">
            <v>4.22711838958948E-2</v>
          </cell>
          <cell r="AD155">
            <v>0</v>
          </cell>
          <cell r="AE155">
            <v>0.55105019549253398</v>
          </cell>
          <cell r="AF155">
            <v>300</v>
          </cell>
          <cell r="AG155">
            <v>0.920248333333333</v>
          </cell>
        </row>
        <row r="156">
          <cell r="B156" t="str">
            <v>SHT0016038</v>
          </cell>
          <cell r="C156" t="str">
            <v>腰托调节开关前按钮</v>
          </cell>
          <cell r="D156" t="str">
            <v>PC+ABS（深冷灰色）</v>
          </cell>
          <cell r="F156">
            <v>3.0599999999999998E-3</v>
          </cell>
          <cell r="G156">
            <v>19</v>
          </cell>
          <cell r="H156">
            <v>0.98</v>
          </cell>
          <cell r="I156">
            <v>5.9326530612244903E-2</v>
          </cell>
          <cell r="J156" t="str">
            <v>MA1600IIS/570</v>
          </cell>
          <cell r="K156">
            <v>80</v>
          </cell>
          <cell r="L156">
            <v>45</v>
          </cell>
          <cell r="M156">
            <v>2</v>
          </cell>
          <cell r="N156">
            <v>34</v>
          </cell>
          <cell r="O156">
            <v>0.76</v>
          </cell>
          <cell r="P156">
            <v>22.5</v>
          </cell>
          <cell r="Q156">
            <v>0.140625</v>
          </cell>
          <cell r="R156">
            <v>0</v>
          </cell>
          <cell r="S156">
            <v>0.01</v>
          </cell>
          <cell r="T156">
            <v>0.01</v>
          </cell>
          <cell r="U156">
            <v>0.3</v>
          </cell>
          <cell r="V156">
            <v>0.62157869897959195</v>
          </cell>
          <cell r="W156">
            <v>0.83</v>
          </cell>
          <cell r="X156">
            <v>-0.20842130102040801</v>
          </cell>
          <cell r="Y156">
            <v>1.60880673942276E-2</v>
          </cell>
          <cell r="Z156">
            <v>0.22623844773132601</v>
          </cell>
          <cell r="AA156">
            <v>8.0750000000000002E-2</v>
          </cell>
          <cell r="AB156">
            <v>0.12991114420838801</v>
          </cell>
          <cell r="AC156">
            <v>1.60880673942276E-2</v>
          </cell>
          <cell r="AD156">
            <v>0.48264202182682903</v>
          </cell>
          <cell r="AE156">
            <v>0.90455507772444999</v>
          </cell>
          <cell r="AF156">
            <v>410</v>
          </cell>
          <cell r="AG156">
            <v>0.74105229591836697</v>
          </cell>
        </row>
        <row r="157">
          <cell r="B157" t="str">
            <v>SHT0016039</v>
          </cell>
          <cell r="C157" t="str">
            <v>腰托调节开关中间按钮</v>
          </cell>
          <cell r="D157" t="str">
            <v>PC+ABS（深冷灰色）</v>
          </cell>
          <cell r="F157">
            <v>3.0599999999999998E-3</v>
          </cell>
          <cell r="G157">
            <v>19</v>
          </cell>
          <cell r="H157">
            <v>0.98</v>
          </cell>
          <cell r="I157">
            <v>5.9326530612244903E-2</v>
          </cell>
          <cell r="J157" t="str">
            <v>MA1600IIS/570</v>
          </cell>
          <cell r="K157">
            <v>80</v>
          </cell>
          <cell r="L157">
            <v>45</v>
          </cell>
          <cell r="M157">
            <v>2</v>
          </cell>
          <cell r="N157">
            <v>34</v>
          </cell>
          <cell r="O157">
            <v>0.76</v>
          </cell>
          <cell r="P157">
            <v>22.5</v>
          </cell>
          <cell r="Q157">
            <v>0.140625</v>
          </cell>
          <cell r="R157">
            <v>0</v>
          </cell>
          <cell r="S157">
            <v>0.01</v>
          </cell>
          <cell r="T157">
            <v>0.01</v>
          </cell>
          <cell r="U157">
            <v>0.3</v>
          </cell>
          <cell r="V157">
            <v>0.62157869897959195</v>
          </cell>
          <cell r="W157">
            <v>0.83</v>
          </cell>
          <cell r="X157">
            <v>-0.20842130102040801</v>
          </cell>
          <cell r="Y157">
            <v>1.60880673942276E-2</v>
          </cell>
          <cell r="Z157">
            <v>0.22623844773132601</v>
          </cell>
          <cell r="AA157">
            <v>8.0750000000000002E-2</v>
          </cell>
          <cell r="AB157">
            <v>0.12991114420838801</v>
          </cell>
          <cell r="AC157">
            <v>1.60880673942276E-2</v>
          </cell>
          <cell r="AD157">
            <v>0.48264202182682903</v>
          </cell>
          <cell r="AE157">
            <v>0.90455507772444999</v>
          </cell>
          <cell r="AG157">
            <v>0.74105229591836697</v>
          </cell>
        </row>
        <row r="158">
          <cell r="B158" t="str">
            <v>SHT0016040</v>
          </cell>
          <cell r="C158" t="str">
            <v>腰托调节开关后按钮</v>
          </cell>
          <cell r="D158" t="str">
            <v>PC+ABS（深冷灰色）</v>
          </cell>
          <cell r="F158">
            <v>3.0599999999999998E-3</v>
          </cell>
          <cell r="G158">
            <v>19</v>
          </cell>
          <cell r="H158">
            <v>0.97</v>
          </cell>
          <cell r="I158">
            <v>5.99381443298969E-2</v>
          </cell>
          <cell r="J158" t="str">
            <v>MA1600IIS/571</v>
          </cell>
          <cell r="K158">
            <v>80</v>
          </cell>
          <cell r="L158">
            <v>45</v>
          </cell>
          <cell r="M158">
            <v>2</v>
          </cell>
          <cell r="N158">
            <v>34</v>
          </cell>
          <cell r="O158">
            <v>0.76</v>
          </cell>
          <cell r="P158">
            <v>22.5</v>
          </cell>
          <cell r="Q158">
            <v>0.140625</v>
          </cell>
          <cell r="R158">
            <v>0</v>
          </cell>
          <cell r="S158">
            <v>0.01</v>
          </cell>
          <cell r="T158">
            <v>6.6666666666666697E-3</v>
          </cell>
          <cell r="U158">
            <v>0.3</v>
          </cell>
          <cell r="V158">
            <v>0.61892425687285202</v>
          </cell>
          <cell r="W158">
            <v>0.83</v>
          </cell>
          <cell r="X158">
            <v>-0.211075743127148</v>
          </cell>
          <cell r="Y158">
            <v>1.0771377260846701E-2</v>
          </cell>
          <cell r="Z158">
            <v>0.22720873909598499</v>
          </cell>
          <cell r="AA158">
            <v>8.0750000000000002E-2</v>
          </cell>
          <cell r="AB158">
            <v>0.13046830707200499</v>
          </cell>
          <cell r="AC158">
            <v>1.615706589127E-2</v>
          </cell>
          <cell r="AD158">
            <v>0.48471197673810001</v>
          </cell>
          <cell r="AE158">
            <v>0.90315754526614</v>
          </cell>
          <cell r="AF158">
            <v>370</v>
          </cell>
          <cell r="AG158">
            <v>0.73863638316151203</v>
          </cell>
        </row>
        <row r="159">
          <cell r="B159" t="str">
            <v>BPC0010320</v>
          </cell>
          <cell r="C159" t="str">
            <v>行程补偿气缸缸体堵孔</v>
          </cell>
          <cell r="D159" t="str">
            <v>POM-M90-44</v>
          </cell>
          <cell r="F159">
            <v>1.6629999999999999E-2</v>
          </cell>
          <cell r="G159">
            <v>17.3</v>
          </cell>
          <cell r="H159">
            <v>0.96</v>
          </cell>
          <cell r="I159">
            <v>0.29968645833333302</v>
          </cell>
          <cell r="J159" t="str">
            <v>MA2000/7700</v>
          </cell>
          <cell r="K159">
            <v>60</v>
          </cell>
          <cell r="L159">
            <v>60</v>
          </cell>
          <cell r="M159">
            <v>1</v>
          </cell>
          <cell r="N159">
            <v>39.75</v>
          </cell>
          <cell r="O159">
            <v>0.76</v>
          </cell>
          <cell r="P159">
            <v>22.5</v>
          </cell>
          <cell r="Q159">
            <v>0.375</v>
          </cell>
          <cell r="T159">
            <v>0.01</v>
          </cell>
          <cell r="V159">
            <v>1.0383444687500001</v>
          </cell>
          <cell r="W159">
            <v>1.35</v>
          </cell>
          <cell r="X159">
            <v>-0.31165553125000001</v>
          </cell>
          <cell r="Y159">
            <v>9.6307153367305894E-3</v>
          </cell>
          <cell r="Z159">
            <v>0.36115182512739702</v>
          </cell>
          <cell r="AA159">
            <v>0.25174999999999997</v>
          </cell>
          <cell r="AB159">
            <v>0.24245325860219299</v>
          </cell>
          <cell r="AC159">
            <v>0</v>
          </cell>
          <cell r="AD159">
            <v>0</v>
          </cell>
          <cell r="AE159">
            <v>0.71138050295186905</v>
          </cell>
          <cell r="AF159">
            <v>720</v>
          </cell>
          <cell r="AG159">
            <v>1.3996546875</v>
          </cell>
        </row>
        <row r="160">
          <cell r="B160" t="str">
            <v>SHT0015245</v>
          </cell>
          <cell r="C160" t="str">
            <v>旋转调节底座</v>
          </cell>
          <cell r="D160" t="str">
            <v>POM</v>
          </cell>
          <cell r="F160">
            <v>2.52E-2</v>
          </cell>
          <cell r="G160">
            <v>17.3</v>
          </cell>
          <cell r="H160">
            <v>0.96</v>
          </cell>
          <cell r="I160">
            <v>0.454125</v>
          </cell>
          <cell r="J160" t="str">
            <v>MA1600IIS/570</v>
          </cell>
          <cell r="K160">
            <v>55</v>
          </cell>
          <cell r="L160">
            <v>65.454545454545496</v>
          </cell>
          <cell r="M160">
            <v>2</v>
          </cell>
          <cell r="N160">
            <v>34</v>
          </cell>
          <cell r="O160">
            <v>0.76</v>
          </cell>
          <cell r="P160">
            <v>22.5</v>
          </cell>
          <cell r="Q160">
            <v>0.204545454545455</v>
          </cell>
          <cell r="S160">
            <v>0.27</v>
          </cell>
          <cell r="T160">
            <v>0.01</v>
          </cell>
          <cell r="V160">
            <v>1.14149875</v>
          </cell>
          <cell r="W160">
            <v>1.48</v>
          </cell>
          <cell r="X160">
            <v>-0.33850124999999998</v>
          </cell>
          <cell r="Y160">
            <v>8.7604125716300597E-3</v>
          </cell>
          <cell r="Z160">
            <v>0.179190257146979</v>
          </cell>
          <cell r="AA160">
            <v>0.11745454545454501</v>
          </cell>
          <cell r="AB160">
            <v>0.102895027659509</v>
          </cell>
          <cell r="AC160">
            <v>0.23653113943401199</v>
          </cell>
          <cell r="AD160">
            <v>0</v>
          </cell>
          <cell r="AE160">
            <v>0.60216776409085004</v>
          </cell>
          <cell r="AF160">
            <v>314</v>
          </cell>
          <cell r="AG160">
            <v>1.4441875</v>
          </cell>
        </row>
        <row r="161">
          <cell r="B161" t="str">
            <v>SHT0015246</v>
          </cell>
          <cell r="C161" t="str">
            <v>旋转调节旋转块</v>
          </cell>
          <cell r="D161" t="str">
            <v>PA6-RN130本色</v>
          </cell>
          <cell r="F161">
            <v>0.02</v>
          </cell>
          <cell r="G161">
            <v>17.399999999999999</v>
          </cell>
          <cell r="H161">
            <v>0.96</v>
          </cell>
          <cell r="I161">
            <v>0.36249999999999999</v>
          </cell>
          <cell r="J161" t="str">
            <v>MA1600IIS/570</v>
          </cell>
          <cell r="K161">
            <v>65</v>
          </cell>
          <cell r="L161">
            <v>55</v>
          </cell>
          <cell r="M161">
            <v>2</v>
          </cell>
          <cell r="N161">
            <v>34</v>
          </cell>
          <cell r="O161">
            <v>0.76</v>
          </cell>
          <cell r="P161">
            <v>22.5</v>
          </cell>
          <cell r="Q161">
            <v>0.17307692307692299</v>
          </cell>
          <cell r="S161">
            <v>6.535E-4</v>
          </cell>
          <cell r="T161">
            <v>0.01</v>
          </cell>
          <cell r="V161">
            <v>0.71546080769230802</v>
          </cell>
          <cell r="W161">
            <v>0.94</v>
          </cell>
          <cell r="X161">
            <v>-0.22453919230769201</v>
          </cell>
          <cell r="Y161">
            <v>1.3977005997372E-2</v>
          </cell>
          <cell r="Z161">
            <v>0.241909719185285</v>
          </cell>
          <cell r="AA161">
            <v>9.9384615384615405E-2</v>
          </cell>
          <cell r="AB161">
            <v>0.13890993652772801</v>
          </cell>
          <cell r="AC161">
            <v>9.1339734192826005E-4</v>
          </cell>
          <cell r="AD161">
            <v>0</v>
          </cell>
          <cell r="AE161">
            <v>0.49333353259526502</v>
          </cell>
          <cell r="AF161">
            <v>370</v>
          </cell>
          <cell r="AG161">
            <v>0.96309580769230796</v>
          </cell>
        </row>
        <row r="162">
          <cell r="B162" t="str">
            <v>SHT0016095</v>
          </cell>
          <cell r="C162" t="str">
            <v>转盘调节手柄</v>
          </cell>
          <cell r="D162" t="str">
            <v>PA6-GF30（深冷灰色）</v>
          </cell>
          <cell r="F162">
            <v>1.7000000000000001E-2</v>
          </cell>
          <cell r="G162">
            <v>19</v>
          </cell>
          <cell r="H162">
            <v>0.96</v>
          </cell>
          <cell r="I162">
            <v>0.33645833333333303</v>
          </cell>
          <cell r="J162" t="str">
            <v>MA1600IIS/570</v>
          </cell>
          <cell r="K162">
            <v>65</v>
          </cell>
          <cell r="L162">
            <v>55</v>
          </cell>
          <cell r="M162">
            <v>2</v>
          </cell>
          <cell r="N162">
            <v>34</v>
          </cell>
          <cell r="O162">
            <v>0.76</v>
          </cell>
          <cell r="P162">
            <v>22.5</v>
          </cell>
          <cell r="Q162">
            <v>0.17307692307692299</v>
          </cell>
          <cell r="S162">
            <v>6.535E-4</v>
          </cell>
          <cell r="T162">
            <v>0.01</v>
          </cell>
          <cell r="U162">
            <v>0.5</v>
          </cell>
          <cell r="V162">
            <v>1.18655455769231</v>
          </cell>
          <cell r="W162">
            <v>1.55</v>
          </cell>
          <cell r="X162">
            <v>-0.36344544230769199</v>
          </cell>
          <cell r="Y162">
            <v>8.4277624953450793E-3</v>
          </cell>
          <cell r="Z162">
            <v>0.14586512011174199</v>
          </cell>
          <cell r="AA162">
            <v>9.9384615384615405E-2</v>
          </cell>
          <cell r="AB162">
            <v>8.3758993415275707E-2</v>
          </cell>
          <cell r="AC162">
            <v>5.5075427907080095E-4</v>
          </cell>
          <cell r="AD162">
            <v>0.42138812476725401</v>
          </cell>
          <cell r="AE162">
            <v>0.71644090770870195</v>
          </cell>
          <cell r="AF162">
            <v>400</v>
          </cell>
          <cell r="AG162">
            <v>1.42403330769231</v>
          </cell>
        </row>
        <row r="163">
          <cell r="B163" t="str">
            <v>SHT0016964</v>
          </cell>
          <cell r="C163" t="str">
            <v>副驾驶高度调节手柄</v>
          </cell>
          <cell r="D163" t="str">
            <v>PA6-RN130本色</v>
          </cell>
          <cell r="F163">
            <v>7.5999999999999998E-2</v>
          </cell>
          <cell r="G163">
            <v>17.399999999999999</v>
          </cell>
          <cell r="H163">
            <v>0.96</v>
          </cell>
          <cell r="I163">
            <v>1.3774999999999999</v>
          </cell>
          <cell r="J163" t="str">
            <v>MA1600IIS/570</v>
          </cell>
          <cell r="K163">
            <v>65</v>
          </cell>
          <cell r="L163">
            <v>55.384615384615401</v>
          </cell>
          <cell r="M163">
            <v>2</v>
          </cell>
          <cell r="N163">
            <v>34</v>
          </cell>
          <cell r="O163">
            <v>0.76</v>
          </cell>
          <cell r="P163">
            <v>22.5</v>
          </cell>
          <cell r="Q163">
            <v>0.17307692307692299</v>
          </cell>
          <cell r="S163">
            <v>1.4407E-2</v>
          </cell>
          <cell r="T163">
            <v>0.01</v>
          </cell>
          <cell r="U163">
            <v>0.5</v>
          </cell>
          <cell r="V163">
            <v>2.3558643076923098</v>
          </cell>
          <cell r="W163">
            <v>3.07</v>
          </cell>
          <cell r="X163">
            <v>-0.71413569230769203</v>
          </cell>
          <cell r="Y163">
            <v>4.2447266454813401E-3</v>
          </cell>
          <cell r="Z163">
            <v>7.3466422710253998E-2</v>
          </cell>
          <cell r="AA163">
            <v>9.9384615384615405E-2</v>
          </cell>
          <cell r="AB163">
            <v>4.2186052507399201E-2</v>
          </cell>
          <cell r="AC163">
            <v>6.1153776781449698E-3</v>
          </cell>
          <cell r="AD163">
            <v>0.21223633227406699</v>
          </cell>
          <cell r="AE163">
            <v>0.415288904584945</v>
          </cell>
          <cell r="AF163">
            <v>320</v>
          </cell>
          <cell r="AG163">
            <v>2.9993493076923099</v>
          </cell>
        </row>
        <row r="164">
          <cell r="B164" t="str">
            <v>BPC0010322</v>
          </cell>
          <cell r="C164" t="str">
            <v>轻卡悬浮阀体</v>
          </cell>
          <cell r="D164" t="str">
            <v>POM-90-44</v>
          </cell>
          <cell r="F164">
            <v>6.0000000000000001E-3</v>
          </cell>
          <cell r="G164">
            <v>17.3</v>
          </cell>
          <cell r="H164">
            <v>0.96</v>
          </cell>
          <cell r="I164">
            <v>0.108125</v>
          </cell>
          <cell r="J164" t="str">
            <v>MA2000/700</v>
          </cell>
          <cell r="K164">
            <v>72</v>
          </cell>
          <cell r="L164">
            <v>50</v>
          </cell>
          <cell r="M164">
            <v>2</v>
          </cell>
          <cell r="N164">
            <v>32.75</v>
          </cell>
          <cell r="O164">
            <v>0.76</v>
          </cell>
          <cell r="P164">
            <v>22.5</v>
          </cell>
          <cell r="Q164">
            <v>0.15625</v>
          </cell>
          <cell r="S164">
            <v>1E-3</v>
          </cell>
          <cell r="T164">
            <v>1E-3</v>
          </cell>
          <cell r="V164">
            <v>0.39138645833333302</v>
          </cell>
          <cell r="W164">
            <v>1</v>
          </cell>
          <cell r="X164">
            <v>-0.60861354166666704</v>
          </cell>
          <cell r="Y164">
            <v>2.55501941548608E-3</v>
          </cell>
          <cell r="Z164">
            <v>0.39922178366970001</v>
          </cell>
          <cell r="AA164">
            <v>8.6423611111111104E-2</v>
          </cell>
          <cell r="AB164">
            <v>0.22081400434530701</v>
          </cell>
          <cell r="AC164">
            <v>2.55501941548608E-3</v>
          </cell>
          <cell r="AD164">
            <v>0</v>
          </cell>
          <cell r="AE164">
            <v>0.72373852570056796</v>
          </cell>
          <cell r="AF164">
            <v>17359</v>
          </cell>
          <cell r="AG164">
            <v>0.52819791666666704</v>
          </cell>
        </row>
        <row r="165">
          <cell r="B165" t="str">
            <v>BPC0010325</v>
          </cell>
          <cell r="C165" t="str">
            <v>VCD阀导向杆</v>
          </cell>
          <cell r="D165" t="str">
            <v>POM-90-44</v>
          </cell>
          <cell r="F165">
            <v>2.3800000000000002E-2</v>
          </cell>
          <cell r="G165">
            <v>17.3</v>
          </cell>
          <cell r="H165">
            <v>0.96</v>
          </cell>
          <cell r="I165">
            <v>0.42889583333333298</v>
          </cell>
          <cell r="J165" t="str">
            <v>MA2000/701</v>
          </cell>
          <cell r="K165">
            <v>65</v>
          </cell>
          <cell r="L165">
            <v>55</v>
          </cell>
          <cell r="M165">
            <v>2</v>
          </cell>
          <cell r="N165">
            <v>32.75</v>
          </cell>
          <cell r="O165">
            <v>0.76</v>
          </cell>
          <cell r="P165">
            <v>22.5</v>
          </cell>
          <cell r="Q165">
            <v>0.17307692307692299</v>
          </cell>
          <cell r="S165">
            <v>1E-3</v>
          </cell>
          <cell r="T165">
            <v>0.01</v>
          </cell>
          <cell r="V165">
            <v>0.78545091346153895</v>
          </cell>
          <cell r="W165">
            <v>1.26</v>
          </cell>
          <cell r="X165">
            <v>-0.47454908653846101</v>
          </cell>
          <cell r="Y165">
            <v>1.2731540352953799E-2</v>
          </cell>
          <cell r="Z165">
            <v>0.22035358303189301</v>
          </cell>
          <cell r="AA165">
            <v>9.5730769230769203E-2</v>
          </cell>
          <cell r="AB165">
            <v>0.121880015148085</v>
          </cell>
          <cell r="AC165">
            <v>1.27315403529538E-3</v>
          </cell>
          <cell r="AD165">
            <v>0</v>
          </cell>
          <cell r="AE165">
            <v>0.45394953907029201</v>
          </cell>
          <cell r="AF165">
            <v>54840</v>
          </cell>
          <cell r="AG165">
            <v>1.05755528846154</v>
          </cell>
        </row>
        <row r="166">
          <cell r="B166" t="str">
            <v>BPC0010338</v>
          </cell>
          <cell r="C166" t="str">
            <v>侧翼调节按钮帽</v>
          </cell>
          <cell r="D166" t="str">
            <v>PC+ABS(345K)</v>
          </cell>
          <cell r="F166">
            <v>3.3E-3</v>
          </cell>
          <cell r="G166">
            <v>24</v>
          </cell>
          <cell r="H166">
            <v>0.98</v>
          </cell>
          <cell r="I166">
            <v>8.0816326530612201E-2</v>
          </cell>
          <cell r="J166" t="str">
            <v>HTF120/TJ</v>
          </cell>
          <cell r="K166">
            <v>65</v>
          </cell>
          <cell r="L166">
            <v>55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0.115384615384615</v>
          </cell>
          <cell r="S166">
            <v>4.77055555555556E-3</v>
          </cell>
          <cell r="T166">
            <v>1.1111111111111099E-2</v>
          </cell>
          <cell r="U166">
            <v>0.2</v>
          </cell>
          <cell r="V166">
            <v>0.49239225065410802</v>
          </cell>
          <cell r="W166">
            <v>0.47</v>
          </cell>
          <cell r="X166">
            <v>2.2392250654107802E-2</v>
          </cell>
          <cell r="Y166">
            <v>2.2565568601761701E-2</v>
          </cell>
          <cell r="Z166">
            <v>0.23433475086444799</v>
          </cell>
          <cell r="AA166">
            <v>5.2907692307692301E-2</v>
          </cell>
          <cell r="AB166">
            <v>0.107450294429712</v>
          </cell>
          <cell r="AC166">
            <v>9.6885268791663797E-3</v>
          </cell>
          <cell r="AD166">
            <v>0.40618023483171101</v>
          </cell>
          <cell r="AE166">
            <v>0.83587002755779904</v>
          </cell>
          <cell r="AF166">
            <v>14695</v>
          </cell>
          <cell r="AG166">
            <v>0.58954461800104696</v>
          </cell>
        </row>
        <row r="167">
          <cell r="B167" t="str">
            <v>BPC0010339</v>
          </cell>
          <cell r="C167" t="str">
            <v>侧翼调节按钮帽</v>
          </cell>
          <cell r="D167" t="str">
            <v>PC+ABS(345K)</v>
          </cell>
          <cell r="F167">
            <v>3.3E-3</v>
          </cell>
          <cell r="G167">
            <v>24</v>
          </cell>
          <cell r="H167">
            <v>0.98</v>
          </cell>
          <cell r="I167">
            <v>8.0816326530612201E-2</v>
          </cell>
          <cell r="J167" t="str">
            <v>HTF120/TJ</v>
          </cell>
          <cell r="K167">
            <v>65</v>
          </cell>
          <cell r="L167">
            <v>55</v>
          </cell>
          <cell r="M167">
            <v>3</v>
          </cell>
          <cell r="N167">
            <v>27.15</v>
          </cell>
          <cell r="O167">
            <v>0.76</v>
          </cell>
          <cell r="P167">
            <v>22.5</v>
          </cell>
          <cell r="Q167">
            <v>0.115384615384615</v>
          </cell>
          <cell r="S167">
            <v>4.77055555555556E-3</v>
          </cell>
          <cell r="T167">
            <v>1.1111111111111099E-2</v>
          </cell>
          <cell r="U167">
            <v>0.2</v>
          </cell>
          <cell r="V167">
            <v>0.49239225065410802</v>
          </cell>
          <cell r="W167">
            <v>0.47</v>
          </cell>
          <cell r="X167">
            <v>2.2392250654107802E-2</v>
          </cell>
          <cell r="Y167">
            <v>2.2565568601761701E-2</v>
          </cell>
          <cell r="Z167">
            <v>0.23433475086444799</v>
          </cell>
          <cell r="AA167">
            <v>5.2907692307692301E-2</v>
          </cell>
          <cell r="AB167">
            <v>0.107450294429712</v>
          </cell>
          <cell r="AC167">
            <v>9.6885268791663797E-3</v>
          </cell>
          <cell r="AD167">
            <v>0.40618023483171101</v>
          </cell>
          <cell r="AE167">
            <v>0.83587002755779904</v>
          </cell>
          <cell r="AF167">
            <v>14699</v>
          </cell>
          <cell r="AG167">
            <v>0.58954461800104696</v>
          </cell>
        </row>
        <row r="168">
          <cell r="B168" t="str">
            <v>BPC0010318</v>
          </cell>
          <cell r="C168" t="str">
            <v>轻卡悬浮阀杆</v>
          </cell>
          <cell r="D168" t="str">
            <v>宝理SW-01</v>
          </cell>
          <cell r="F168">
            <v>4.0000000000000001E-3</v>
          </cell>
          <cell r="G168">
            <v>35.398230088495602</v>
          </cell>
          <cell r="H168">
            <v>0.98</v>
          </cell>
          <cell r="I168">
            <v>0.144482571789778</v>
          </cell>
          <cell r="J168" t="str">
            <v>HTF86/TJ</v>
          </cell>
          <cell r="K168">
            <v>72</v>
          </cell>
          <cell r="L168">
            <v>50</v>
          </cell>
          <cell r="M168">
            <v>4</v>
          </cell>
          <cell r="N168">
            <v>27.5</v>
          </cell>
          <cell r="O168">
            <v>0.76</v>
          </cell>
          <cell r="P168">
            <v>22.5</v>
          </cell>
          <cell r="Q168">
            <v>7.8125E-2</v>
          </cell>
          <cell r="S168">
            <v>0.01</v>
          </cell>
          <cell r="T168">
            <v>0.02</v>
          </cell>
          <cell r="V168">
            <v>0.31737044635332001</v>
          </cell>
          <cell r="W168">
            <v>0.9</v>
          </cell>
          <cell r="X168">
            <v>-0.58262955364668001</v>
          </cell>
          <cell r="Y168">
            <v>6.3017839971572301E-2</v>
          </cell>
          <cell r="Z168">
            <v>0.24616343738895399</v>
          </cell>
          <cell r="AA168">
            <v>3.6284722222222197E-2</v>
          </cell>
          <cell r="AB168">
            <v>0.114329240920648</v>
          </cell>
          <cell r="AC168">
            <v>3.1508919985786102E-2</v>
          </cell>
          <cell r="AD168">
            <v>0</v>
          </cell>
          <cell r="AE168">
            <v>0.54475102061352898</v>
          </cell>
          <cell r="AF168">
            <v>19300</v>
          </cell>
          <cell r="AG168">
            <v>0.418338441018</v>
          </cell>
        </row>
        <row r="169">
          <cell r="B169" t="str">
            <v>BPC0010319</v>
          </cell>
          <cell r="C169" t="str">
            <v>轻卡气阀端盖</v>
          </cell>
          <cell r="D169" t="str">
            <v>POM-90-44</v>
          </cell>
          <cell r="F169">
            <v>1.2999999999999999E-3</v>
          </cell>
          <cell r="G169">
            <v>17.3</v>
          </cell>
          <cell r="H169">
            <v>0.98</v>
          </cell>
          <cell r="I169">
            <v>2.2948979591836699E-2</v>
          </cell>
          <cell r="J169" t="str">
            <v>HTF87/TJ</v>
          </cell>
          <cell r="K169">
            <v>51</v>
          </cell>
          <cell r="L169">
            <v>70</v>
          </cell>
          <cell r="M169">
            <v>4</v>
          </cell>
          <cell r="N169">
            <v>27.5</v>
          </cell>
          <cell r="O169">
            <v>0.76</v>
          </cell>
          <cell r="P169">
            <v>22.5</v>
          </cell>
          <cell r="Q169">
            <v>0.110294117647059</v>
          </cell>
          <cell r="S169">
            <v>7.15583333333333E-3</v>
          </cell>
          <cell r="T169">
            <v>1.6666666666666701E-2</v>
          </cell>
          <cell r="V169">
            <v>0.22858263205282101</v>
          </cell>
          <cell r="W169">
            <v>0.5</v>
          </cell>
          <cell r="X169">
            <v>-0.27141736794717902</v>
          </cell>
          <cell r="Y169">
            <v>7.2913092814572797E-2</v>
          </cell>
          <cell r="Z169">
            <v>0.48251311421408399</v>
          </cell>
          <cell r="AA169">
            <v>5.1225490196078402E-2</v>
          </cell>
          <cell r="AB169">
            <v>0.224100535268319</v>
          </cell>
          <cell r="AC169">
            <v>3.1305236399936799E-2</v>
          </cell>
          <cell r="AD169">
            <v>0</v>
          </cell>
          <cell r="AE169">
            <v>0.89960313526124003</v>
          </cell>
          <cell r="AF169">
            <v>19364</v>
          </cell>
          <cell r="AG169">
            <v>0.30052538115246102</v>
          </cell>
        </row>
        <row r="170">
          <cell r="Y170">
            <v>6.5000000000000002E-2</v>
          </cell>
          <cell r="Z170">
            <v>0.26</v>
          </cell>
          <cell r="AA170">
            <v>0.14199999999999999</v>
          </cell>
          <cell r="AB170">
            <v>0.15</v>
          </cell>
          <cell r="AC170">
            <v>3.1E-2</v>
          </cell>
          <cell r="AD170">
            <v>8.2000000000000003E-2</v>
          </cell>
          <cell r="AE170">
            <v>0.72</v>
          </cell>
        </row>
        <row r="174">
          <cell r="B174" t="str">
            <v>备注：</v>
          </cell>
          <cell r="C174" t="str">
            <v>1、按照24年实际发生量统计，现执行价格比瑞龙祥价格下降10%的总额少91万；</v>
          </cell>
        </row>
        <row r="175">
          <cell r="C175" t="str">
            <v>2、模拟价格形式为：料工费加附11调整到40%；另外外购件由3%调整为10%（管理费3%+税负3%+财务费用3.5%）</v>
          </cell>
        </row>
        <row r="176">
          <cell r="C176" t="str">
            <v>3、按照模拟价格与现执行价格涨幅来看，相对合理；因为基础资料比较真实。模拟价格与瑞龙祥价格下降10%真实性较差。因为原瑞龙祥价格高低差异性太大。</v>
          </cell>
        </row>
        <row r="177">
          <cell r="C177" t="str">
            <v>建议按照模拟价格进行内部结算定价。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6"/>
  <sheetViews>
    <sheetView tabSelected="1" workbookViewId="0">
      <pane xSplit="5" ySplit="2" topLeftCell="F75" activePane="bottomRight" state="frozen"/>
      <selection pane="topRight"/>
      <selection pane="bottomLeft"/>
      <selection pane="bottomRight" activeCell="J86" sqref="J86"/>
    </sheetView>
  </sheetViews>
  <sheetFormatPr defaultColWidth="8.875" defaultRowHeight="16.5"/>
  <cols>
    <col min="1" max="1" width="8.875" style="30"/>
    <col min="2" max="2" width="8.5" style="30" customWidth="1"/>
    <col min="3" max="3" width="11.75" style="30" customWidth="1"/>
    <col min="4" max="4" width="27.125" style="30" customWidth="1"/>
    <col min="5" max="5" width="8.75" style="30" customWidth="1"/>
    <col min="6" max="6" width="13.125" style="32" customWidth="1"/>
    <col min="7" max="7" width="13.25" style="32" customWidth="1"/>
    <col min="8" max="8" width="13.875" style="32" customWidth="1"/>
    <col min="9" max="118" width="8.75" style="30" customWidth="1"/>
    <col min="119" max="138" width="8.875" style="30"/>
    <col min="139" max="139" width="8.75" style="30" customWidth="1"/>
    <col min="140" max="16384" width="8.875" style="30"/>
  </cols>
  <sheetData>
    <row r="1" spans="2:9" ht="27" customHeight="1">
      <c r="B1" s="44" t="s">
        <v>0</v>
      </c>
      <c r="C1" s="45"/>
      <c r="D1" s="45"/>
      <c r="E1" s="45"/>
      <c r="F1" s="46"/>
      <c r="G1" s="46"/>
      <c r="H1" s="46"/>
      <c r="I1" s="45"/>
    </row>
    <row r="2" spans="2:9" ht="33">
      <c r="B2" s="33" t="s">
        <v>1</v>
      </c>
      <c r="C2" s="34" t="s">
        <v>2</v>
      </c>
      <c r="D2" s="34" t="s">
        <v>3</v>
      </c>
      <c r="E2" s="34" t="s">
        <v>4</v>
      </c>
      <c r="F2" s="35" t="s">
        <v>5</v>
      </c>
      <c r="G2" s="35" t="s">
        <v>6</v>
      </c>
      <c r="H2" s="35" t="s">
        <v>7</v>
      </c>
      <c r="I2" s="42" t="s">
        <v>8</v>
      </c>
    </row>
    <row r="3" spans="2:9">
      <c r="B3" s="36">
        <v>1</v>
      </c>
      <c r="C3" s="37" t="s">
        <v>9</v>
      </c>
      <c r="D3" s="38" t="s">
        <v>10</v>
      </c>
      <c r="E3" s="39" t="s">
        <v>11</v>
      </c>
      <c r="F3" s="40">
        <f>'SHT0013298'!I10</f>
        <v>24.780474889473702</v>
      </c>
      <c r="G3" s="40">
        <f>F3/0.6</f>
        <v>41.300791482456198</v>
      </c>
      <c r="H3" s="40">
        <f t="shared" ref="H3:H31" si="0">G3/0.85</f>
        <v>48.589166449948401</v>
      </c>
      <c r="I3" s="43"/>
    </row>
    <row r="4" spans="2:9">
      <c r="B4" s="36">
        <v>2</v>
      </c>
      <c r="C4" s="41" t="s">
        <v>12</v>
      </c>
      <c r="D4" s="38" t="s">
        <v>13</v>
      </c>
      <c r="E4" s="39" t="s">
        <v>11</v>
      </c>
      <c r="F4" s="40">
        <f>'BPC0010177'!I16</f>
        <v>7.9662747733316497</v>
      </c>
      <c r="G4" s="40">
        <f t="shared" ref="G4:G28" si="1">F4/0.6</f>
        <v>13.2771246222194</v>
      </c>
      <c r="H4" s="40">
        <f t="shared" si="0"/>
        <v>15.6201466143758</v>
      </c>
      <c r="I4" s="43"/>
    </row>
    <row r="5" spans="2:9">
      <c r="B5" s="36">
        <v>3</v>
      </c>
      <c r="C5" s="37" t="s">
        <v>14</v>
      </c>
      <c r="D5" s="38" t="s">
        <v>15</v>
      </c>
      <c r="E5" s="39" t="s">
        <v>11</v>
      </c>
      <c r="F5" s="40">
        <f>'SHT0013134'!I11</f>
        <v>35.592201454921003</v>
      </c>
      <c r="G5" s="40">
        <f t="shared" si="1"/>
        <v>59.320335758201701</v>
      </c>
      <c r="H5" s="40">
        <f t="shared" si="0"/>
        <v>69.788630303766695</v>
      </c>
      <c r="I5" s="43"/>
    </row>
    <row r="6" spans="2:9" s="31" customFormat="1" ht="16.5" customHeight="1">
      <c r="B6" s="36">
        <v>4</v>
      </c>
      <c r="C6" s="37" t="s">
        <v>16</v>
      </c>
      <c r="D6" s="39" t="s">
        <v>17</v>
      </c>
      <c r="E6" s="39" t="s">
        <v>11</v>
      </c>
      <c r="F6" s="40">
        <f>'SHT0016487'!I20</f>
        <v>18.3995822175965</v>
      </c>
      <c r="G6" s="40">
        <f t="shared" si="1"/>
        <v>30.665970362660801</v>
      </c>
      <c r="H6" s="40">
        <f t="shared" si="0"/>
        <v>36.077612191365702</v>
      </c>
      <c r="I6" s="43"/>
    </row>
    <row r="7" spans="2:9" s="31" customFormat="1" ht="16.5" customHeight="1">
      <c r="B7" s="36">
        <v>5</v>
      </c>
      <c r="C7" s="41" t="s">
        <v>18</v>
      </c>
      <c r="D7" s="39" t="s">
        <v>19</v>
      </c>
      <c r="E7" s="39" t="s">
        <v>11</v>
      </c>
      <c r="F7" s="40">
        <f>'SHT0016953'!I11</f>
        <v>30.990271467552599</v>
      </c>
      <c r="G7" s="40">
        <f t="shared" si="1"/>
        <v>51.650452445920997</v>
      </c>
      <c r="H7" s="40">
        <f t="shared" si="0"/>
        <v>60.765238171671797</v>
      </c>
      <c r="I7" s="43"/>
    </row>
    <row r="8" spans="2:9" s="31" customFormat="1" ht="16.5" customHeight="1">
      <c r="B8" s="36">
        <v>6</v>
      </c>
      <c r="C8" s="41" t="s">
        <v>20</v>
      </c>
      <c r="D8" s="39" t="s">
        <v>21</v>
      </c>
      <c r="E8" s="39" t="s">
        <v>11</v>
      </c>
      <c r="F8" s="40">
        <f>'SHT0000144'!I15</f>
        <v>34.767626724305202</v>
      </c>
      <c r="G8" s="40">
        <f t="shared" si="1"/>
        <v>57.946044540508701</v>
      </c>
      <c r="H8" s="40">
        <f t="shared" si="0"/>
        <v>68.171817106480802</v>
      </c>
      <c r="I8" s="43"/>
    </row>
    <row r="9" spans="2:9" s="31" customFormat="1" ht="16.5" customHeight="1">
      <c r="B9" s="36">
        <v>7</v>
      </c>
      <c r="C9" s="41" t="s">
        <v>22</v>
      </c>
      <c r="D9" s="39" t="s">
        <v>23</v>
      </c>
      <c r="E9" s="39" t="s">
        <v>11</v>
      </c>
      <c r="F9" s="40">
        <f>'BPC0000047'!I10</f>
        <v>23.6560748894737</v>
      </c>
      <c r="G9" s="40">
        <f t="shared" si="1"/>
        <v>39.426791482456203</v>
      </c>
      <c r="H9" s="40">
        <f t="shared" si="0"/>
        <v>46.384460567595497</v>
      </c>
      <c r="I9" s="43"/>
    </row>
    <row r="10" spans="2:9" s="31" customFormat="1" ht="16.5" customHeight="1">
      <c r="B10" s="36">
        <v>8</v>
      </c>
      <c r="C10" s="41" t="s">
        <v>24</v>
      </c>
      <c r="D10" s="39" t="s">
        <v>25</v>
      </c>
      <c r="E10" s="39" t="s">
        <v>11</v>
      </c>
      <c r="F10" s="40">
        <f>'SHT0012447'!I19</f>
        <v>16.142641898284801</v>
      </c>
      <c r="G10" s="40">
        <f t="shared" si="1"/>
        <v>26.904403163807999</v>
      </c>
      <c r="H10" s="40">
        <f t="shared" si="0"/>
        <v>31.6522390162447</v>
      </c>
      <c r="I10" s="43"/>
    </row>
    <row r="11" spans="2:9" s="31" customFormat="1" ht="16.5" customHeight="1">
      <c r="B11" s="36">
        <v>9</v>
      </c>
      <c r="C11" s="41" t="s">
        <v>26</v>
      </c>
      <c r="D11" s="38" t="s">
        <v>27</v>
      </c>
      <c r="E11" s="39" t="s">
        <v>11</v>
      </c>
      <c r="F11" s="40">
        <f>'SHT0014013'!I5</f>
        <v>5.9578964600999997</v>
      </c>
      <c r="G11" s="40">
        <f t="shared" si="1"/>
        <v>9.9298274334999999</v>
      </c>
      <c r="H11" s="40">
        <f t="shared" si="0"/>
        <v>11.682149921764699</v>
      </c>
      <c r="I11" s="43"/>
    </row>
    <row r="12" spans="2:9" s="31" customFormat="1" ht="15.75" customHeight="1">
      <c r="B12" s="36">
        <v>10</v>
      </c>
      <c r="C12" s="41" t="s">
        <v>28</v>
      </c>
      <c r="D12" s="38" t="s">
        <v>29</v>
      </c>
      <c r="E12" s="39" t="s">
        <v>11</v>
      </c>
      <c r="F12" s="40">
        <f>'SHT0010230'!I11</f>
        <v>32.095122467552599</v>
      </c>
      <c r="G12" s="40">
        <f t="shared" si="1"/>
        <v>53.491870779254299</v>
      </c>
      <c r="H12" s="40">
        <f t="shared" si="0"/>
        <v>62.931612681475698</v>
      </c>
      <c r="I12" s="43"/>
    </row>
    <row r="13" spans="2:9" s="31" customFormat="1" ht="15.75" customHeight="1">
      <c r="B13" s="36">
        <v>11</v>
      </c>
      <c r="C13" s="41" t="s">
        <v>30</v>
      </c>
      <c r="D13" s="39" t="s">
        <v>31</v>
      </c>
      <c r="E13" s="39" t="s">
        <v>11</v>
      </c>
      <c r="F13" s="40">
        <f>'BPC0010060'!I14</f>
        <v>7.6449454188994697</v>
      </c>
      <c r="G13" s="40">
        <f t="shared" si="1"/>
        <v>12.7415756981658</v>
      </c>
      <c r="H13" s="40">
        <f t="shared" si="0"/>
        <v>14.9900890566656</v>
      </c>
      <c r="I13" s="43"/>
    </row>
    <row r="14" spans="2:9" s="31" customFormat="1" ht="15.75" customHeight="1">
      <c r="B14" s="36">
        <v>12</v>
      </c>
      <c r="C14" s="41" t="s">
        <v>32</v>
      </c>
      <c r="D14" s="39" t="s">
        <v>33</v>
      </c>
      <c r="E14" s="39" t="s">
        <v>11</v>
      </c>
      <c r="F14" s="40">
        <f>'SHT0000098'!I15</f>
        <v>34.635204902421997</v>
      </c>
      <c r="G14" s="40">
        <f t="shared" si="1"/>
        <v>57.725341504036699</v>
      </c>
      <c r="H14" s="40">
        <f t="shared" si="0"/>
        <v>67.912166475337301</v>
      </c>
      <c r="I14" s="43"/>
    </row>
    <row r="15" spans="2:9" s="31" customFormat="1" ht="15.75" customHeight="1">
      <c r="B15" s="36">
        <v>13</v>
      </c>
      <c r="C15" s="41" t="s">
        <v>34</v>
      </c>
      <c r="D15" s="39" t="s">
        <v>35</v>
      </c>
      <c r="E15" s="39" t="s">
        <v>11</v>
      </c>
      <c r="F15" s="40">
        <f>'SHT0014356'!I24</f>
        <v>38.932970544289397</v>
      </c>
      <c r="G15" s="40">
        <f t="shared" si="1"/>
        <v>64.888284240482307</v>
      </c>
      <c r="H15" s="40">
        <f t="shared" si="0"/>
        <v>76.339157929979194</v>
      </c>
      <c r="I15" s="43"/>
    </row>
    <row r="16" spans="2:9" s="31" customFormat="1" ht="15.75" customHeight="1">
      <c r="B16" s="36">
        <v>14</v>
      </c>
      <c r="C16" s="41" t="s">
        <v>36</v>
      </c>
      <c r="D16" s="39" t="s">
        <v>37</v>
      </c>
      <c r="E16" s="39" t="s">
        <v>11</v>
      </c>
      <c r="F16" s="40">
        <f>'SHT0016965'!I22</f>
        <v>38.421652034308003</v>
      </c>
      <c r="G16" s="40">
        <f t="shared" si="1"/>
        <v>64.036086723846694</v>
      </c>
      <c r="H16" s="40">
        <f t="shared" si="0"/>
        <v>75.336572616290198</v>
      </c>
      <c r="I16" s="43"/>
    </row>
    <row r="17" spans="2:9" s="31" customFormat="1" ht="15.75" customHeight="1">
      <c r="B17" s="36">
        <v>15</v>
      </c>
      <c r="C17" s="41" t="s">
        <v>38</v>
      </c>
      <c r="D17" s="39" t="s">
        <v>39</v>
      </c>
      <c r="E17" s="39" t="s">
        <v>11</v>
      </c>
      <c r="F17" s="40">
        <f>'SHT0017359'!I17</f>
        <v>28.280053563954802</v>
      </c>
      <c r="G17" s="40">
        <f t="shared" si="1"/>
        <v>47.133422606591303</v>
      </c>
      <c r="H17" s="40">
        <f t="shared" si="0"/>
        <v>55.451085419519202</v>
      </c>
      <c r="I17" s="43"/>
    </row>
    <row r="18" spans="2:9" s="31" customFormat="1" ht="15.75" customHeight="1">
      <c r="B18" s="36">
        <v>16</v>
      </c>
      <c r="C18" s="41" t="s">
        <v>40</v>
      </c>
      <c r="D18" s="38" t="s">
        <v>41</v>
      </c>
      <c r="E18" s="39" t="s">
        <v>11</v>
      </c>
      <c r="F18" s="40">
        <f>'SHT0012172'!I18</f>
        <v>29.192918263954802</v>
      </c>
      <c r="G18" s="40">
        <f t="shared" si="1"/>
        <v>48.654863773258</v>
      </c>
      <c r="H18" s="40">
        <f t="shared" si="0"/>
        <v>57.241016203832899</v>
      </c>
      <c r="I18" s="43"/>
    </row>
    <row r="19" spans="2:9" s="31" customFormat="1" ht="15.75" customHeight="1">
      <c r="B19" s="36">
        <v>17</v>
      </c>
      <c r="C19" s="41" t="s">
        <v>42</v>
      </c>
      <c r="D19" s="38" t="s">
        <v>43</v>
      </c>
      <c r="E19" s="39" t="s">
        <v>11</v>
      </c>
      <c r="F19" s="40">
        <f>'SHT0014169'!I18</f>
        <v>27.000092449560199</v>
      </c>
      <c r="G19" s="40">
        <f t="shared" si="1"/>
        <v>45.000154082600297</v>
      </c>
      <c r="H19" s="40">
        <f t="shared" si="0"/>
        <v>52.941357744235702</v>
      </c>
      <c r="I19" s="43"/>
    </row>
    <row r="20" spans="2:9" s="31" customFormat="1" ht="15.75" customHeight="1">
      <c r="B20" s="36">
        <v>18</v>
      </c>
      <c r="C20" s="37" t="s">
        <v>44</v>
      </c>
      <c r="D20" s="39" t="s">
        <v>43</v>
      </c>
      <c r="E20" s="39" t="s">
        <v>11</v>
      </c>
      <c r="F20" s="40">
        <f>'SHT0014722'!I17</f>
        <v>26.7218054495602</v>
      </c>
      <c r="G20" s="40">
        <f t="shared" si="1"/>
        <v>44.536342415933703</v>
      </c>
      <c r="H20" s="40">
        <f t="shared" si="0"/>
        <v>52.395696959921999</v>
      </c>
      <c r="I20" s="43"/>
    </row>
    <row r="21" spans="2:9" s="31" customFormat="1" ht="15.75" customHeight="1">
      <c r="B21" s="36">
        <v>19</v>
      </c>
      <c r="C21" s="37" t="s">
        <v>45</v>
      </c>
      <c r="D21" s="39" t="s">
        <v>43</v>
      </c>
      <c r="E21" s="39" t="s">
        <v>11</v>
      </c>
      <c r="F21" s="40">
        <f>'SHT0014831'!I19</f>
        <v>32.660493442725603</v>
      </c>
      <c r="G21" s="40">
        <f t="shared" si="1"/>
        <v>54.434155737875997</v>
      </c>
      <c r="H21" s="40">
        <f t="shared" si="0"/>
        <v>64.040183221030603</v>
      </c>
      <c r="I21" s="43"/>
    </row>
    <row r="22" spans="2:9" s="31" customFormat="1" ht="15.75" customHeight="1">
      <c r="B22" s="36">
        <v>20</v>
      </c>
      <c r="C22" s="41" t="s">
        <v>46</v>
      </c>
      <c r="D22" s="39" t="s">
        <v>43</v>
      </c>
      <c r="E22" s="39" t="s">
        <v>11</v>
      </c>
      <c r="F22" s="40">
        <f>'SHT0016950'!I20</f>
        <v>25.6914655007708</v>
      </c>
      <c r="G22" s="40">
        <f t="shared" si="1"/>
        <v>42.819109167951297</v>
      </c>
      <c r="H22" s="40">
        <f t="shared" si="0"/>
        <v>50.375422550530999</v>
      </c>
      <c r="I22" s="43"/>
    </row>
    <row r="23" spans="2:9" s="31" customFormat="1" ht="15.75" customHeight="1">
      <c r="B23" s="36">
        <v>21</v>
      </c>
      <c r="C23" s="41" t="s">
        <v>47</v>
      </c>
      <c r="D23" s="39" t="s">
        <v>43</v>
      </c>
      <c r="E23" s="39" t="s">
        <v>11</v>
      </c>
      <c r="F23" s="40">
        <f>'SHT0017132'!I18</f>
        <v>26.907561262000002</v>
      </c>
      <c r="G23" s="40">
        <f t="shared" si="1"/>
        <v>44.8459354366667</v>
      </c>
      <c r="H23" s="40">
        <f t="shared" si="0"/>
        <v>52.759924043137303</v>
      </c>
      <c r="I23" s="43"/>
    </row>
    <row r="24" spans="2:9" s="31" customFormat="1">
      <c r="B24" s="36">
        <v>22</v>
      </c>
      <c r="C24" s="41" t="s">
        <v>48</v>
      </c>
      <c r="D24" s="39" t="s">
        <v>43</v>
      </c>
      <c r="E24" s="39" t="s">
        <v>11</v>
      </c>
      <c r="F24" s="40">
        <f>'SHT0017154'!I14</f>
        <v>26.816628320572299</v>
      </c>
      <c r="G24" s="40">
        <f t="shared" si="1"/>
        <v>44.694380534287198</v>
      </c>
      <c r="H24" s="40">
        <f t="shared" si="0"/>
        <v>52.581624157984898</v>
      </c>
      <c r="I24" s="43"/>
    </row>
    <row r="25" spans="2:9" s="31" customFormat="1">
      <c r="B25" s="36">
        <v>23</v>
      </c>
      <c r="C25" s="41" t="s">
        <v>49</v>
      </c>
      <c r="D25" s="39" t="s">
        <v>43</v>
      </c>
      <c r="E25" s="39" t="s">
        <v>11</v>
      </c>
      <c r="F25" s="40">
        <f>'SHT0015973'!I19</f>
        <v>29.917007743954802</v>
      </c>
      <c r="G25" s="40">
        <f t="shared" si="1"/>
        <v>49.861679573258002</v>
      </c>
      <c r="H25" s="40">
        <f t="shared" si="0"/>
        <v>58.660799497950599</v>
      </c>
      <c r="I25" s="43"/>
    </row>
    <row r="26" spans="2:9" s="31" customFormat="1" ht="16.5" customHeight="1">
      <c r="B26" s="36">
        <v>24</v>
      </c>
      <c r="C26" s="41" t="s">
        <v>50</v>
      </c>
      <c r="D26" s="39" t="s">
        <v>43</v>
      </c>
      <c r="E26" s="39" t="s">
        <v>11</v>
      </c>
      <c r="F26" s="40">
        <f>'SHT0017643'!I23</f>
        <v>28.541192962725599</v>
      </c>
      <c r="G26" s="40">
        <f t="shared" si="1"/>
        <v>47.568654937875998</v>
      </c>
      <c r="H26" s="40">
        <f t="shared" si="0"/>
        <v>55.963123456324702</v>
      </c>
      <c r="I26" s="43"/>
    </row>
    <row r="27" spans="2:9" s="31" customFormat="1">
      <c r="B27" s="36">
        <v>25</v>
      </c>
      <c r="C27" s="37" t="s">
        <v>51</v>
      </c>
      <c r="D27" s="39" t="s">
        <v>43</v>
      </c>
      <c r="E27" s="39" t="s">
        <v>11</v>
      </c>
      <c r="F27" s="40">
        <f>'SHT0017687'!I23</f>
        <v>38.043641104289399</v>
      </c>
      <c r="G27" s="40">
        <f t="shared" si="1"/>
        <v>63.406068507149001</v>
      </c>
      <c r="H27" s="40">
        <f t="shared" si="0"/>
        <v>74.595374714292902</v>
      </c>
      <c r="I27" s="43"/>
    </row>
    <row r="28" spans="2:9" s="31" customFormat="1">
      <c r="B28" s="36">
        <v>26</v>
      </c>
      <c r="C28" s="41" t="s">
        <v>52</v>
      </c>
      <c r="D28" s="39" t="s">
        <v>53</v>
      </c>
      <c r="E28" s="39" t="s">
        <v>11</v>
      </c>
      <c r="F28" s="40">
        <f>'SHT0014645'!I10</f>
        <v>10.5066463192708</v>
      </c>
      <c r="G28" s="40">
        <f t="shared" si="1"/>
        <v>17.511077198784701</v>
      </c>
      <c r="H28" s="40">
        <f t="shared" si="0"/>
        <v>20.601267292687801</v>
      </c>
      <c r="I28" s="43"/>
    </row>
    <row r="29" spans="2:9" s="31" customFormat="1">
      <c r="B29" s="36">
        <v>27</v>
      </c>
      <c r="C29" s="37" t="s">
        <v>54</v>
      </c>
      <c r="D29" s="39" t="s">
        <v>55</v>
      </c>
      <c r="E29" s="39" t="s">
        <v>11</v>
      </c>
      <c r="F29" s="40">
        <f>'SHT0016966'!I4</f>
        <v>23.2743</v>
      </c>
      <c r="G29" s="40">
        <f>'SHT0016966'!I6</f>
        <v>31.0029033333333</v>
      </c>
      <c r="H29" s="40">
        <f t="shared" si="0"/>
        <v>36.474003921568602</v>
      </c>
      <c r="I29" s="43"/>
    </row>
    <row r="30" spans="2:9" s="31" customFormat="1">
      <c r="B30" s="36">
        <v>28</v>
      </c>
      <c r="C30" s="37" t="s">
        <v>56</v>
      </c>
      <c r="D30" s="39" t="s">
        <v>55</v>
      </c>
      <c r="E30" s="39" t="s">
        <v>11</v>
      </c>
      <c r="F30" s="40">
        <f>'SHT0016242'!I4</f>
        <v>23.358899999999998</v>
      </c>
      <c r="G30" s="40">
        <f>'SHT0016242'!I6</f>
        <v>31.143903333333299</v>
      </c>
      <c r="H30" s="40">
        <f t="shared" si="0"/>
        <v>36.639886274509799</v>
      </c>
      <c r="I30" s="43"/>
    </row>
    <row r="31" spans="2:9" s="31" customFormat="1">
      <c r="B31" s="36">
        <v>29</v>
      </c>
      <c r="C31" s="41" t="s">
        <v>57</v>
      </c>
      <c r="D31" s="39" t="s">
        <v>58</v>
      </c>
      <c r="E31" s="39" t="s">
        <v>11</v>
      </c>
      <c r="F31" s="40">
        <f>'SHT0016059'!I23</f>
        <v>21.675740225725999</v>
      </c>
      <c r="G31" s="40">
        <f t="shared" ref="G31:G82" si="2">F31/0.6</f>
        <v>36.1262337095433</v>
      </c>
      <c r="H31" s="40">
        <f t="shared" si="0"/>
        <v>42.501451422992197</v>
      </c>
      <c r="I31" s="43"/>
    </row>
    <row r="32" spans="2:9" s="31" customFormat="1">
      <c r="B32" s="36">
        <v>30</v>
      </c>
      <c r="C32" s="37" t="s">
        <v>59</v>
      </c>
      <c r="D32" s="38" t="s">
        <v>60</v>
      </c>
      <c r="E32" s="39" t="s">
        <v>11</v>
      </c>
      <c r="F32" s="40">
        <f>'SHT0012401'!I23</f>
        <v>157.1572386757</v>
      </c>
      <c r="G32" s="40">
        <f>F32/0.9</f>
        <v>174.61915408411099</v>
      </c>
      <c r="H32" s="40">
        <f>G32/0.95</f>
        <v>183.80963587801199</v>
      </c>
      <c r="I32" s="43"/>
    </row>
    <row r="33" spans="2:9">
      <c r="B33" s="36">
        <v>31</v>
      </c>
      <c r="C33" s="41" t="s">
        <v>61</v>
      </c>
      <c r="D33" s="38" t="s">
        <v>62</v>
      </c>
      <c r="E33" s="39" t="s">
        <v>11</v>
      </c>
      <c r="F33" s="40">
        <f>'SHT0012393'!I11</f>
        <v>45.169939999999997</v>
      </c>
      <c r="G33" s="40">
        <f>F33/0.9</f>
        <v>50.1888222222222</v>
      </c>
      <c r="H33" s="40">
        <f>G33/0.95</f>
        <v>52.830339181286497</v>
      </c>
      <c r="I33" s="43"/>
    </row>
    <row r="34" spans="2:9" s="31" customFormat="1">
      <c r="B34" s="36">
        <v>32</v>
      </c>
      <c r="C34" s="37" t="s">
        <v>63</v>
      </c>
      <c r="D34" s="39" t="s">
        <v>64</v>
      </c>
      <c r="E34" s="39" t="s">
        <v>11</v>
      </c>
      <c r="F34" s="40">
        <f>'SHT0013264'!I10</f>
        <v>31.427570158148299</v>
      </c>
      <c r="G34" s="40">
        <f t="shared" si="2"/>
        <v>52.379283596913801</v>
      </c>
      <c r="H34" s="40">
        <f t="shared" ref="H34:H92" si="3">G34/0.85</f>
        <v>61.622686584604502</v>
      </c>
      <c r="I34" s="43"/>
    </row>
    <row r="35" spans="2:9" s="31" customFormat="1">
      <c r="B35" s="36">
        <v>33</v>
      </c>
      <c r="C35" s="41" t="s">
        <v>65</v>
      </c>
      <c r="D35" s="39" t="s">
        <v>66</v>
      </c>
      <c r="E35" s="39" t="s">
        <v>11</v>
      </c>
      <c r="F35" s="40">
        <f>'SHT0013273'!I22</f>
        <v>20.376008059106699</v>
      </c>
      <c r="G35" s="40">
        <f t="shared" si="2"/>
        <v>33.960013431844501</v>
      </c>
      <c r="H35" s="40">
        <f t="shared" si="3"/>
        <v>39.9529569786406</v>
      </c>
      <c r="I35" s="43"/>
    </row>
    <row r="36" spans="2:9" s="31" customFormat="1">
      <c r="B36" s="36">
        <v>34</v>
      </c>
      <c r="C36" s="41" t="s">
        <v>67</v>
      </c>
      <c r="D36" s="39" t="s">
        <v>68</v>
      </c>
      <c r="E36" s="39" t="s">
        <v>11</v>
      </c>
      <c r="F36" s="40">
        <f>'SHT0011509'!I22</f>
        <v>18.372471565374699</v>
      </c>
      <c r="G36" s="40">
        <f t="shared" si="2"/>
        <v>30.620785942291199</v>
      </c>
      <c r="H36" s="40">
        <f t="shared" si="3"/>
        <v>36.024454049754297</v>
      </c>
      <c r="I36" s="43"/>
    </row>
    <row r="37" spans="2:9" s="31" customFormat="1">
      <c r="B37" s="36">
        <v>35</v>
      </c>
      <c r="C37" s="41" t="s">
        <v>69</v>
      </c>
      <c r="D37" s="39" t="s">
        <v>68</v>
      </c>
      <c r="E37" s="39" t="s">
        <v>11</v>
      </c>
      <c r="F37" s="40">
        <f>'SHT0015238'!I20</f>
        <v>17.723427403768799</v>
      </c>
      <c r="G37" s="40">
        <f t="shared" si="2"/>
        <v>29.539045672947999</v>
      </c>
      <c r="H37" s="40">
        <f t="shared" si="3"/>
        <v>34.751818438762399</v>
      </c>
      <c r="I37" s="43"/>
    </row>
    <row r="38" spans="2:9" s="31" customFormat="1">
      <c r="B38" s="36">
        <v>36</v>
      </c>
      <c r="C38" s="41" t="s">
        <v>70</v>
      </c>
      <c r="D38" s="39" t="s">
        <v>68</v>
      </c>
      <c r="E38" s="39" t="s">
        <v>11</v>
      </c>
      <c r="F38" s="40">
        <f>'SHT0016905'!I20</f>
        <v>17.722680894996898</v>
      </c>
      <c r="G38" s="40">
        <f t="shared" si="2"/>
        <v>29.537801491661501</v>
      </c>
      <c r="H38" s="40">
        <f t="shared" si="3"/>
        <v>34.7503546960723</v>
      </c>
      <c r="I38" s="43"/>
    </row>
    <row r="39" spans="2:9" s="31" customFormat="1">
      <c r="B39" s="36">
        <v>37</v>
      </c>
      <c r="C39" s="41" t="s">
        <v>71</v>
      </c>
      <c r="D39" s="39" t="s">
        <v>72</v>
      </c>
      <c r="E39" s="39" t="s">
        <v>11</v>
      </c>
      <c r="F39" s="40">
        <f>'SHT0011506'!I10</f>
        <v>17.7309385759904</v>
      </c>
      <c r="G39" s="40">
        <f t="shared" si="2"/>
        <v>29.551564293317298</v>
      </c>
      <c r="H39" s="40">
        <f t="shared" si="3"/>
        <v>34.766546227432201</v>
      </c>
      <c r="I39" s="43"/>
    </row>
    <row r="40" spans="2:9">
      <c r="B40" s="36">
        <v>38</v>
      </c>
      <c r="C40" s="41" t="s">
        <v>73</v>
      </c>
      <c r="D40" s="39" t="s">
        <v>74</v>
      </c>
      <c r="E40" s="39" t="s">
        <v>11</v>
      </c>
      <c r="F40" s="40">
        <f>'SHT0015535'!I8</f>
        <v>32.018349700996097</v>
      </c>
      <c r="G40" s="40">
        <f t="shared" si="2"/>
        <v>53.363916168326803</v>
      </c>
      <c r="H40" s="40">
        <f t="shared" si="3"/>
        <v>62.781077845090401</v>
      </c>
      <c r="I40" s="43"/>
    </row>
    <row r="41" spans="2:9">
      <c r="B41" s="36">
        <v>39</v>
      </c>
      <c r="C41" s="41" t="s">
        <v>75</v>
      </c>
      <c r="D41" s="39" t="s">
        <v>76</v>
      </c>
      <c r="E41" s="39" t="s">
        <v>11</v>
      </c>
      <c r="F41" s="40">
        <f>'SHT0015536'!I8</f>
        <v>18.762069565438701</v>
      </c>
      <c r="G41" s="40">
        <f t="shared" si="2"/>
        <v>31.270115942397801</v>
      </c>
      <c r="H41" s="40">
        <f t="shared" si="3"/>
        <v>36.788371696938597</v>
      </c>
      <c r="I41" s="43"/>
    </row>
    <row r="42" spans="2:9">
      <c r="B42" s="36">
        <v>40</v>
      </c>
      <c r="C42" s="41" t="s">
        <v>77</v>
      </c>
      <c r="D42" s="39" t="s">
        <v>78</v>
      </c>
      <c r="E42" s="39" t="s">
        <v>11</v>
      </c>
      <c r="F42" s="40">
        <f>'BPC0010251'!I8</f>
        <v>4.8698447730465597</v>
      </c>
      <c r="G42" s="40">
        <f t="shared" si="2"/>
        <v>8.1164079550775998</v>
      </c>
      <c r="H42" s="40">
        <f t="shared" si="3"/>
        <v>9.5487152412677592</v>
      </c>
      <c r="I42" s="43"/>
    </row>
    <row r="43" spans="2:9">
      <c r="B43" s="36">
        <v>41</v>
      </c>
      <c r="C43" s="41" t="s">
        <v>79</v>
      </c>
      <c r="D43" s="39" t="s">
        <v>80</v>
      </c>
      <c r="E43" s="39" t="s">
        <v>11</v>
      </c>
      <c r="F43" s="40">
        <f>'SHT0015241'!I8</f>
        <v>32.018349700996097</v>
      </c>
      <c r="G43" s="40">
        <f t="shared" si="2"/>
        <v>53.363916168326803</v>
      </c>
      <c r="H43" s="40">
        <f t="shared" si="3"/>
        <v>62.781077845090401</v>
      </c>
      <c r="I43" s="43"/>
    </row>
    <row r="44" spans="2:9">
      <c r="B44" s="36">
        <v>42</v>
      </c>
      <c r="C44" s="39" t="s">
        <v>81</v>
      </c>
      <c r="D44" s="39" t="s">
        <v>82</v>
      </c>
      <c r="E44" s="39" t="s">
        <v>83</v>
      </c>
      <c r="F44" s="40">
        <f>'BEC0010039'!I36</f>
        <v>50.267409132812503</v>
      </c>
      <c r="G44" s="40">
        <f t="shared" si="2"/>
        <v>83.7790152213542</v>
      </c>
      <c r="H44" s="40">
        <f t="shared" si="3"/>
        <v>98.5635473192402</v>
      </c>
      <c r="I44" s="43"/>
    </row>
    <row r="45" spans="2:9">
      <c r="B45" s="36">
        <v>43</v>
      </c>
      <c r="C45" s="39" t="s">
        <v>84</v>
      </c>
      <c r="D45" s="39" t="s">
        <v>85</v>
      </c>
      <c r="E45" s="39" t="s">
        <v>83</v>
      </c>
      <c r="F45" s="40">
        <f>'BEC0010039'!I38</f>
        <v>50.267409132812503</v>
      </c>
      <c r="G45" s="40">
        <f t="shared" si="2"/>
        <v>83.7790152213542</v>
      </c>
      <c r="H45" s="40">
        <f t="shared" si="3"/>
        <v>98.5635473192402</v>
      </c>
      <c r="I45" s="43"/>
    </row>
    <row r="46" spans="2:9">
      <c r="B46" s="36">
        <v>44</v>
      </c>
      <c r="C46" s="41" t="s">
        <v>86</v>
      </c>
      <c r="D46" s="39" t="s">
        <v>87</v>
      </c>
      <c r="E46" s="39" t="s">
        <v>11</v>
      </c>
      <c r="F46" s="40">
        <f>'SLT0012023'!I7</f>
        <v>18.095268276911799</v>
      </c>
      <c r="G46" s="40">
        <f t="shared" si="2"/>
        <v>30.158780461519701</v>
      </c>
      <c r="H46" s="40">
        <f t="shared" si="3"/>
        <v>35.480918190023097</v>
      </c>
      <c r="I46" s="43"/>
    </row>
    <row r="47" spans="2:9">
      <c r="B47" s="36">
        <v>45</v>
      </c>
      <c r="C47" s="41" t="s">
        <v>88</v>
      </c>
      <c r="D47" s="39" t="s">
        <v>89</v>
      </c>
      <c r="E47" s="39" t="s">
        <v>11</v>
      </c>
      <c r="F47" s="40">
        <f>'BPC0000008'!I18</f>
        <v>7.7338688607942903</v>
      </c>
      <c r="G47" s="40">
        <f t="shared" si="2"/>
        <v>12.8897814346572</v>
      </c>
      <c r="H47" s="40">
        <f t="shared" si="3"/>
        <v>15.1644487466555</v>
      </c>
      <c r="I47" s="43"/>
    </row>
    <row r="48" spans="2:9">
      <c r="B48" s="36">
        <v>46</v>
      </c>
      <c r="C48" s="41" t="s">
        <v>90</v>
      </c>
      <c r="D48" s="39" t="s">
        <v>91</v>
      </c>
      <c r="E48" s="39" t="s">
        <v>11</v>
      </c>
      <c r="F48" s="40">
        <f>'SHT0015934'!I11</f>
        <v>26.217945923868299</v>
      </c>
      <c r="G48" s="40">
        <f t="shared" si="2"/>
        <v>43.696576539780501</v>
      </c>
      <c r="H48" s="40">
        <f t="shared" si="3"/>
        <v>51.407737105624101</v>
      </c>
      <c r="I48" s="43"/>
    </row>
    <row r="49" spans="2:9">
      <c r="B49" s="36">
        <v>47</v>
      </c>
      <c r="C49" s="41" t="s">
        <v>92</v>
      </c>
      <c r="D49" s="39" t="s">
        <v>91</v>
      </c>
      <c r="E49" s="39" t="s">
        <v>11</v>
      </c>
      <c r="F49" s="40">
        <f>'SHT0016099'!I11</f>
        <v>25.8312239238684</v>
      </c>
      <c r="G49" s="40">
        <f t="shared" si="2"/>
        <v>43.052039873113998</v>
      </c>
      <c r="H49" s="40">
        <f t="shared" si="3"/>
        <v>50.649458674251797</v>
      </c>
      <c r="I49" s="43"/>
    </row>
    <row r="50" spans="2:9">
      <c r="B50" s="36">
        <v>48</v>
      </c>
      <c r="C50" s="41" t="s">
        <v>93</v>
      </c>
      <c r="D50" s="39" t="s">
        <v>91</v>
      </c>
      <c r="E50" s="39" t="s">
        <v>11</v>
      </c>
      <c r="F50" s="40">
        <f>'SHT0017083'!I11</f>
        <v>24.8110649238684</v>
      </c>
      <c r="G50" s="40">
        <f t="shared" si="2"/>
        <v>41.351774873114003</v>
      </c>
      <c r="H50" s="40">
        <f t="shared" si="3"/>
        <v>48.649146909545898</v>
      </c>
      <c r="I50" s="43"/>
    </row>
    <row r="51" spans="2:9">
      <c r="B51" s="36">
        <v>49</v>
      </c>
      <c r="C51" s="41" t="s">
        <v>94</v>
      </c>
      <c r="D51" s="39" t="s">
        <v>95</v>
      </c>
      <c r="E51" s="39" t="s">
        <v>11</v>
      </c>
      <c r="F51" s="40">
        <f>'SLT0012246'!I14</f>
        <v>6.6172966081172602</v>
      </c>
      <c r="G51" s="40">
        <f t="shared" si="2"/>
        <v>11.0288276801954</v>
      </c>
      <c r="H51" s="40">
        <f t="shared" si="3"/>
        <v>12.9750913884652</v>
      </c>
      <c r="I51" s="43"/>
    </row>
    <row r="52" spans="2:9">
      <c r="B52" s="36">
        <v>50</v>
      </c>
      <c r="C52" s="41" t="s">
        <v>96</v>
      </c>
      <c r="D52" s="39" t="s">
        <v>95</v>
      </c>
      <c r="E52" s="39" t="s">
        <v>11</v>
      </c>
      <c r="F52" s="40">
        <f>'SLT0012247'!I10</f>
        <v>5.46730084688806</v>
      </c>
      <c r="G52" s="40">
        <f t="shared" si="2"/>
        <v>9.1121680781467695</v>
      </c>
      <c r="H52" s="40">
        <f t="shared" si="3"/>
        <v>10.7201977389962</v>
      </c>
      <c r="I52" s="43"/>
    </row>
    <row r="53" spans="2:9">
      <c r="B53" s="36">
        <v>51</v>
      </c>
      <c r="C53" s="37" t="s">
        <v>97</v>
      </c>
      <c r="D53" s="39" t="s">
        <v>98</v>
      </c>
      <c r="E53" s="39" t="s">
        <v>11</v>
      </c>
      <c r="F53" s="40">
        <f>'SLT0012154'!I15</f>
        <v>12.6063225761391</v>
      </c>
      <c r="G53" s="40">
        <f t="shared" si="2"/>
        <v>21.0105376268985</v>
      </c>
      <c r="H53" s="40">
        <f t="shared" si="3"/>
        <v>24.718279561057098</v>
      </c>
      <c r="I53" s="43"/>
    </row>
    <row r="54" spans="2:9">
      <c r="B54" s="36">
        <v>52</v>
      </c>
      <c r="C54" s="37" t="s">
        <v>99</v>
      </c>
      <c r="D54" s="39" t="s">
        <v>100</v>
      </c>
      <c r="E54" s="39" t="s">
        <v>11</v>
      </c>
      <c r="F54" s="40">
        <f>'SLT0012155'!I15</f>
        <v>11.501108169304599</v>
      </c>
      <c r="G54" s="40">
        <f t="shared" si="2"/>
        <v>19.168513615507699</v>
      </c>
      <c r="H54" s="40">
        <f t="shared" si="3"/>
        <v>22.551192488832601</v>
      </c>
      <c r="I54" s="43"/>
    </row>
    <row r="55" spans="2:9">
      <c r="B55" s="36">
        <v>53</v>
      </c>
      <c r="C55" s="41" t="s">
        <v>101</v>
      </c>
      <c r="D55" s="39" t="s">
        <v>102</v>
      </c>
      <c r="E55" s="39" t="s">
        <v>11</v>
      </c>
      <c r="F55" s="40">
        <f>'SLT0012307'!I9</f>
        <v>20.679689642511899</v>
      </c>
      <c r="G55" s="40">
        <f t="shared" si="2"/>
        <v>34.466149404186503</v>
      </c>
      <c r="H55" s="40">
        <f t="shared" si="3"/>
        <v>40.548411063748802</v>
      </c>
      <c r="I55" s="43"/>
    </row>
    <row r="56" spans="2:9">
      <c r="B56" s="36">
        <v>54</v>
      </c>
      <c r="C56" s="37" t="s">
        <v>103</v>
      </c>
      <c r="D56" s="39" t="s">
        <v>102</v>
      </c>
      <c r="E56" s="39" t="s">
        <v>11</v>
      </c>
      <c r="F56" s="40">
        <f>'SLT0012308'!I9</f>
        <v>12.241809846888099</v>
      </c>
      <c r="G56" s="40">
        <f t="shared" si="2"/>
        <v>20.403016411480198</v>
      </c>
      <c r="H56" s="40">
        <f t="shared" si="3"/>
        <v>24.003548719388402</v>
      </c>
      <c r="I56" s="43"/>
    </row>
    <row r="57" spans="2:9">
      <c r="B57" s="36">
        <v>55</v>
      </c>
      <c r="C57" s="41" t="s">
        <v>104</v>
      </c>
      <c r="D57" s="39" t="s">
        <v>105</v>
      </c>
      <c r="E57" s="39" t="s">
        <v>11</v>
      </c>
      <c r="F57" s="40">
        <f>'SLT0010277'!I9</f>
        <v>26.124728552315801</v>
      </c>
      <c r="G57" s="40">
        <f t="shared" si="2"/>
        <v>43.5412142538597</v>
      </c>
      <c r="H57" s="40">
        <f t="shared" si="3"/>
        <v>51.2249579457173</v>
      </c>
      <c r="I57" s="43"/>
    </row>
    <row r="58" spans="2:9">
      <c r="B58" s="36">
        <v>56</v>
      </c>
      <c r="C58" s="41" t="s">
        <v>106</v>
      </c>
      <c r="D58" s="39" t="s">
        <v>107</v>
      </c>
      <c r="E58" s="39" t="s">
        <v>11</v>
      </c>
      <c r="F58" s="40">
        <f>'BPC0010161'!I16</f>
        <v>7.0789159642243096</v>
      </c>
      <c r="G58" s="40">
        <f t="shared" si="2"/>
        <v>11.7981932737072</v>
      </c>
      <c r="H58" s="40">
        <f t="shared" si="3"/>
        <v>13.880227380832</v>
      </c>
      <c r="I58" s="43"/>
    </row>
    <row r="59" spans="2:9">
      <c r="B59" s="36">
        <v>57</v>
      </c>
      <c r="C59" s="41" t="s">
        <v>108</v>
      </c>
      <c r="D59" s="39" t="s">
        <v>109</v>
      </c>
      <c r="E59" s="39" t="s">
        <v>11</v>
      </c>
      <c r="F59" s="40">
        <f>'SHT0014803'!I13</f>
        <v>5.9763723973897802</v>
      </c>
      <c r="G59" s="40">
        <f t="shared" si="2"/>
        <v>9.9606206623163001</v>
      </c>
      <c r="H59" s="40">
        <f t="shared" si="3"/>
        <v>11.7183772497839</v>
      </c>
      <c r="I59" s="43"/>
    </row>
    <row r="60" spans="2:9">
      <c r="B60" s="36">
        <v>58</v>
      </c>
      <c r="C60" s="41" t="s">
        <v>110</v>
      </c>
      <c r="D60" s="38" t="s">
        <v>111</v>
      </c>
      <c r="E60" s="39" t="s">
        <v>11</v>
      </c>
      <c r="F60" s="40">
        <f>'SHT0013662'!I11</f>
        <v>35.255921454921001</v>
      </c>
      <c r="G60" s="40">
        <f t="shared" si="2"/>
        <v>58.759869091535002</v>
      </c>
      <c r="H60" s="40">
        <f t="shared" si="3"/>
        <v>69.129257754747101</v>
      </c>
      <c r="I60" s="43"/>
    </row>
    <row r="61" spans="2:9">
      <c r="B61" s="36">
        <v>59</v>
      </c>
      <c r="C61" s="41" t="s">
        <v>112</v>
      </c>
      <c r="D61" s="39" t="s">
        <v>113</v>
      </c>
      <c r="E61" s="39" t="s">
        <v>11</v>
      </c>
      <c r="F61" s="40">
        <f>'SHT0012024'!I12</f>
        <v>14.4173659680028</v>
      </c>
      <c r="G61" s="40">
        <f t="shared" si="2"/>
        <v>24.0289432800047</v>
      </c>
      <c r="H61" s="40">
        <f t="shared" si="3"/>
        <v>28.269345035299601</v>
      </c>
      <c r="I61" s="43"/>
    </row>
    <row r="62" spans="2:9">
      <c r="B62" s="36">
        <v>60</v>
      </c>
      <c r="C62" s="41" t="s">
        <v>114</v>
      </c>
      <c r="D62" s="39" t="s">
        <v>115</v>
      </c>
      <c r="E62" s="39" t="s">
        <v>11</v>
      </c>
      <c r="F62" s="40">
        <f>'SHT0015097'!I22</f>
        <v>19.576688340906699</v>
      </c>
      <c r="G62" s="40">
        <f t="shared" si="2"/>
        <v>32.627813901511203</v>
      </c>
      <c r="H62" s="40">
        <f t="shared" si="3"/>
        <v>38.385663413542602</v>
      </c>
      <c r="I62" s="43"/>
    </row>
    <row r="63" spans="2:9">
      <c r="B63" s="36">
        <v>61</v>
      </c>
      <c r="C63" s="41" t="s">
        <v>116</v>
      </c>
      <c r="D63" s="39" t="s">
        <v>117</v>
      </c>
      <c r="E63" s="39" t="s">
        <v>11</v>
      </c>
      <c r="F63" s="40">
        <f>'SHT0000505'!I13</f>
        <v>29.59175415</v>
      </c>
      <c r="G63" s="40">
        <f t="shared" si="2"/>
        <v>49.319590249999997</v>
      </c>
      <c r="H63" s="40">
        <f t="shared" si="3"/>
        <v>58.023047352941198</v>
      </c>
      <c r="I63" s="43"/>
    </row>
    <row r="64" spans="2:9">
      <c r="B64" s="36">
        <v>62</v>
      </c>
      <c r="C64" s="37" t="s">
        <v>118</v>
      </c>
      <c r="D64" s="39" t="s">
        <v>119</v>
      </c>
      <c r="E64" s="39" t="s">
        <v>11</v>
      </c>
      <c r="F64" s="40">
        <f>'SHT0010941'!I25</f>
        <v>103.231620978816</v>
      </c>
      <c r="G64" s="40">
        <f t="shared" si="2"/>
        <v>172.05270163136001</v>
      </c>
      <c r="H64" s="40">
        <f t="shared" si="3"/>
        <v>202.414943095718</v>
      </c>
      <c r="I64" s="43"/>
    </row>
    <row r="65" spans="2:9">
      <c r="B65" s="36">
        <v>63</v>
      </c>
      <c r="C65" s="41" t="s">
        <v>120</v>
      </c>
      <c r="D65" s="38" t="s">
        <v>121</v>
      </c>
      <c r="E65" s="39" t="s">
        <v>11</v>
      </c>
      <c r="F65" s="40">
        <f>'SHT0011982'!I25</f>
        <v>22.560196985726002</v>
      </c>
      <c r="G65" s="40">
        <f t="shared" si="2"/>
        <v>37.600328309543301</v>
      </c>
      <c r="H65" s="40">
        <f t="shared" si="3"/>
        <v>44.235680364168601</v>
      </c>
      <c r="I65" s="43"/>
    </row>
    <row r="66" spans="2:9">
      <c r="B66" s="36">
        <v>64</v>
      </c>
      <c r="C66" s="41" t="s">
        <v>122</v>
      </c>
      <c r="D66" s="39" t="s">
        <v>121</v>
      </c>
      <c r="E66" s="39" t="s">
        <v>11</v>
      </c>
      <c r="F66" s="40">
        <f>'SHT0013334'!I27</f>
        <v>23.752631746955199</v>
      </c>
      <c r="G66" s="40">
        <f t="shared" si="2"/>
        <v>39.587719578258699</v>
      </c>
      <c r="H66" s="40">
        <f t="shared" si="3"/>
        <v>46.573787739127802</v>
      </c>
      <c r="I66" s="43"/>
    </row>
    <row r="67" spans="2:9">
      <c r="B67" s="36">
        <v>65</v>
      </c>
      <c r="C67" s="41" t="s">
        <v>123</v>
      </c>
      <c r="D67" s="38" t="s">
        <v>124</v>
      </c>
      <c r="E67" s="39" t="s">
        <v>11</v>
      </c>
      <c r="F67" s="40">
        <f>'SHT0014571'!I10</f>
        <v>31.346125178085099</v>
      </c>
      <c r="G67" s="40">
        <f t="shared" si="2"/>
        <v>52.243541963475202</v>
      </c>
      <c r="H67" s="40">
        <f t="shared" si="3"/>
        <v>61.462990545264901</v>
      </c>
      <c r="I67" s="43"/>
    </row>
    <row r="68" spans="2:9">
      <c r="B68" s="36">
        <v>66</v>
      </c>
      <c r="C68" s="41" t="s">
        <v>125</v>
      </c>
      <c r="D68" s="39" t="s">
        <v>124</v>
      </c>
      <c r="E68" s="39" t="s">
        <v>11</v>
      </c>
      <c r="F68" s="40">
        <f>'SHT0011481'!I10</f>
        <v>25.607870158148302</v>
      </c>
      <c r="G68" s="40">
        <f t="shared" si="2"/>
        <v>42.679783596913801</v>
      </c>
      <c r="H68" s="40">
        <f t="shared" si="3"/>
        <v>50.211510114016299</v>
      </c>
      <c r="I68" s="43"/>
    </row>
    <row r="69" spans="2:9">
      <c r="B69" s="36">
        <v>67</v>
      </c>
      <c r="C69" s="41" t="s">
        <v>126</v>
      </c>
      <c r="D69" s="39" t="s">
        <v>127</v>
      </c>
      <c r="E69" s="39" t="s">
        <v>11</v>
      </c>
      <c r="F69" s="40">
        <f>'SHT0011480'!I10</f>
        <v>17.7309385759904</v>
      </c>
      <c r="G69" s="40">
        <f t="shared" si="2"/>
        <v>29.551564293317298</v>
      </c>
      <c r="H69" s="40">
        <f t="shared" si="3"/>
        <v>34.766546227432201</v>
      </c>
      <c r="I69" s="43"/>
    </row>
    <row r="70" spans="2:9">
      <c r="B70" s="36">
        <v>68</v>
      </c>
      <c r="C70" s="41" t="s">
        <v>128</v>
      </c>
      <c r="D70" s="39" t="s">
        <v>129</v>
      </c>
      <c r="E70" s="39" t="s">
        <v>11</v>
      </c>
      <c r="F70" s="40">
        <f>'SHT0017182'!I14</f>
        <v>7.7130870118144701</v>
      </c>
      <c r="G70" s="40">
        <f t="shared" si="2"/>
        <v>12.8551450196908</v>
      </c>
      <c r="H70" s="40">
        <f t="shared" si="3"/>
        <v>15.1237000231656</v>
      </c>
      <c r="I70" s="43"/>
    </row>
    <row r="71" spans="2:9">
      <c r="B71" s="36">
        <v>69</v>
      </c>
      <c r="C71" s="37" t="s">
        <v>130</v>
      </c>
      <c r="D71" s="39" t="s">
        <v>131</v>
      </c>
      <c r="E71" s="39" t="s">
        <v>11</v>
      </c>
      <c r="F71" s="40">
        <f>'BEC0010024'!I34</f>
        <v>68.138009132812499</v>
      </c>
      <c r="G71" s="40">
        <f t="shared" si="2"/>
        <v>113.56334855468801</v>
      </c>
      <c r="H71" s="40">
        <f t="shared" si="3"/>
        <v>133.60393947610299</v>
      </c>
      <c r="I71" s="43"/>
    </row>
    <row r="72" spans="2:9">
      <c r="B72" s="36">
        <v>70</v>
      </c>
      <c r="C72" s="41" t="s">
        <v>132</v>
      </c>
      <c r="D72" s="39" t="s">
        <v>133</v>
      </c>
      <c r="E72" s="39" t="s">
        <v>83</v>
      </c>
      <c r="F72" s="40">
        <f>'BEC0010039'!I40</f>
        <v>50.267409132812503</v>
      </c>
      <c r="G72" s="40">
        <f t="shared" si="2"/>
        <v>83.7790152213542</v>
      </c>
      <c r="H72" s="40">
        <f t="shared" si="3"/>
        <v>98.5635473192402</v>
      </c>
      <c r="I72" s="43"/>
    </row>
    <row r="73" spans="2:9">
      <c r="B73" s="36">
        <v>71</v>
      </c>
      <c r="C73" s="41" t="s">
        <v>134</v>
      </c>
      <c r="D73" s="38" t="s">
        <v>135</v>
      </c>
      <c r="E73" s="39" t="s">
        <v>11</v>
      </c>
      <c r="F73" s="40">
        <f>'SHT0012022'!I24</f>
        <v>22.890402862721299</v>
      </c>
      <c r="G73" s="40">
        <f t="shared" si="2"/>
        <v>38.150671437868802</v>
      </c>
      <c r="H73" s="40">
        <f t="shared" si="3"/>
        <v>44.883142868081002</v>
      </c>
      <c r="I73" s="43"/>
    </row>
    <row r="74" spans="2:9">
      <c r="B74" s="36">
        <v>72</v>
      </c>
      <c r="C74" s="41" t="s">
        <v>136</v>
      </c>
      <c r="D74" s="38" t="s">
        <v>135</v>
      </c>
      <c r="E74" s="39" t="s">
        <v>11</v>
      </c>
      <c r="F74" s="40">
        <f>'SHT0013365'!I28</f>
        <v>25.073094472721401</v>
      </c>
      <c r="G74" s="40">
        <f t="shared" si="2"/>
        <v>41.788490787869002</v>
      </c>
      <c r="H74" s="40">
        <f t="shared" si="3"/>
        <v>49.162930338669398</v>
      </c>
      <c r="I74" s="43"/>
    </row>
    <row r="75" spans="2:9">
      <c r="B75" s="36">
        <v>73</v>
      </c>
      <c r="C75" s="41" t="s">
        <v>137</v>
      </c>
      <c r="D75" s="39" t="s">
        <v>135</v>
      </c>
      <c r="E75" s="39" t="s">
        <v>11</v>
      </c>
      <c r="F75" s="40">
        <f>'SHT0015090'!I24</f>
        <v>23.293938862721301</v>
      </c>
      <c r="G75" s="40">
        <f t="shared" si="2"/>
        <v>38.823231437868799</v>
      </c>
      <c r="H75" s="40">
        <f t="shared" si="3"/>
        <v>45.674389926904503</v>
      </c>
      <c r="I75" s="43"/>
    </row>
    <row r="76" spans="2:9">
      <c r="B76" s="36">
        <v>74</v>
      </c>
      <c r="C76" s="41" t="s">
        <v>138</v>
      </c>
      <c r="D76" s="39" t="s">
        <v>139</v>
      </c>
      <c r="E76" s="39" t="s">
        <v>11</v>
      </c>
      <c r="F76" s="40">
        <f>'BPC0010220'!I8</f>
        <v>17.325348544651199</v>
      </c>
      <c r="G76" s="40">
        <f t="shared" si="2"/>
        <v>28.875580907751999</v>
      </c>
      <c r="H76" s="40">
        <f t="shared" si="3"/>
        <v>33.9712716561788</v>
      </c>
      <c r="I76" s="43"/>
    </row>
    <row r="77" spans="2:9">
      <c r="B77" s="36">
        <v>75</v>
      </c>
      <c r="C77" s="41" t="s">
        <v>140</v>
      </c>
      <c r="D77" s="39" t="s">
        <v>141</v>
      </c>
      <c r="E77" s="39" t="s">
        <v>11</v>
      </c>
      <c r="F77" s="40">
        <f>'SHT0014832'!I25</f>
        <v>26.759733499874301</v>
      </c>
      <c r="G77" s="40">
        <f t="shared" si="2"/>
        <v>44.599555833123802</v>
      </c>
      <c r="H77" s="40">
        <f t="shared" si="3"/>
        <v>52.470065686028001</v>
      </c>
      <c r="I77" s="43"/>
    </row>
    <row r="78" spans="2:9">
      <c r="B78" s="36">
        <v>76</v>
      </c>
      <c r="C78" s="41" t="s">
        <v>142</v>
      </c>
      <c r="D78" s="38" t="s">
        <v>143</v>
      </c>
      <c r="E78" s="39" t="s">
        <v>11</v>
      </c>
      <c r="F78" s="40">
        <f>'SHT0013272'!I22</f>
        <v>19.2628400074159</v>
      </c>
      <c r="G78" s="40">
        <f t="shared" si="2"/>
        <v>32.104733345693198</v>
      </c>
      <c r="H78" s="40">
        <f t="shared" si="3"/>
        <v>37.770274524344899</v>
      </c>
      <c r="I78" s="43"/>
    </row>
    <row r="79" spans="2:9">
      <c r="B79" s="36">
        <v>77</v>
      </c>
      <c r="C79" s="41" t="s">
        <v>144</v>
      </c>
      <c r="D79" s="39" t="s">
        <v>145</v>
      </c>
      <c r="E79" s="39" t="s">
        <v>11</v>
      </c>
      <c r="F79" s="40">
        <f>'SHT0010251'!I22</f>
        <v>18.072471565374698</v>
      </c>
      <c r="G79" s="40">
        <f t="shared" si="2"/>
        <v>30.120785942291199</v>
      </c>
      <c r="H79" s="40">
        <f t="shared" si="3"/>
        <v>35.436218755636702</v>
      </c>
      <c r="I79" s="43"/>
    </row>
    <row r="80" spans="2:9">
      <c r="B80" s="36">
        <v>78</v>
      </c>
      <c r="C80" s="41" t="s">
        <v>146</v>
      </c>
      <c r="D80" s="39" t="s">
        <v>145</v>
      </c>
      <c r="E80" s="39" t="s">
        <v>11</v>
      </c>
      <c r="F80" s="40">
        <f>'SHT0010904'!I20</f>
        <v>17.5726889403747</v>
      </c>
      <c r="G80" s="40">
        <f t="shared" si="2"/>
        <v>29.2878149006245</v>
      </c>
      <c r="H80" s="40">
        <f t="shared" si="3"/>
        <v>34.456252824264098</v>
      </c>
      <c r="I80" s="43"/>
    </row>
    <row r="81" spans="2:11">
      <c r="B81" s="36">
        <v>79</v>
      </c>
      <c r="C81" s="41" t="s">
        <v>147</v>
      </c>
      <c r="D81" s="39" t="s">
        <v>148</v>
      </c>
      <c r="E81" s="39" t="s">
        <v>11</v>
      </c>
      <c r="F81" s="40">
        <f>'SHT0015237'!I20</f>
        <v>17.7205892627432</v>
      </c>
      <c r="G81" s="40">
        <f t="shared" si="2"/>
        <v>29.534315437905299</v>
      </c>
      <c r="H81" s="40">
        <f t="shared" si="3"/>
        <v>34.746253456359199</v>
      </c>
      <c r="I81" s="43"/>
    </row>
    <row r="82" spans="2:11">
      <c r="B82" s="36">
        <v>80</v>
      </c>
      <c r="C82" s="37" t="s">
        <v>149</v>
      </c>
      <c r="D82" s="39" t="s">
        <v>150</v>
      </c>
      <c r="E82" s="39" t="s">
        <v>11</v>
      </c>
      <c r="F82" s="40">
        <f>'SHT0015975'!I18</f>
        <v>12.6098674496764</v>
      </c>
      <c r="G82" s="40">
        <f t="shared" si="2"/>
        <v>21.016445749460701</v>
      </c>
      <c r="H82" s="40">
        <f t="shared" si="3"/>
        <v>24.725230293483101</v>
      </c>
      <c r="I82" s="43"/>
    </row>
    <row r="83" spans="2:11">
      <c r="B83" s="36">
        <v>81</v>
      </c>
      <c r="C83" s="37" t="s">
        <v>151</v>
      </c>
      <c r="D83" s="39" t="s">
        <v>152</v>
      </c>
      <c r="E83" s="39" t="s">
        <v>11</v>
      </c>
      <c r="F83" s="40">
        <f>'SHT0016241'!I8</f>
        <v>126.23138075221</v>
      </c>
      <c r="G83" s="40">
        <f>'SHT0016241'!K8</f>
        <v>167.48563458701699</v>
      </c>
      <c r="H83" s="40">
        <f t="shared" si="3"/>
        <v>197.04192304354899</v>
      </c>
      <c r="I83" s="43"/>
    </row>
    <row r="84" spans="2:11">
      <c r="B84" s="36">
        <v>82</v>
      </c>
      <c r="C84" s="41" t="s">
        <v>153</v>
      </c>
      <c r="D84" s="39" t="s">
        <v>154</v>
      </c>
      <c r="E84" s="39" t="s">
        <v>11</v>
      </c>
      <c r="F84" s="40">
        <f>'SHT0010907'!I8</f>
        <v>8.1403603424728797</v>
      </c>
      <c r="G84" s="40">
        <f t="shared" ref="G84:G92" si="4">F84/0.6</f>
        <v>13.5672672374548</v>
      </c>
      <c r="H84" s="40">
        <f t="shared" si="3"/>
        <v>15.9614908675939</v>
      </c>
      <c r="I84" s="43"/>
    </row>
    <row r="85" spans="2:11">
      <c r="B85" s="36">
        <v>83</v>
      </c>
      <c r="C85" s="41" t="s">
        <v>155</v>
      </c>
      <c r="D85" s="39" t="s">
        <v>154</v>
      </c>
      <c r="E85" s="39" t="s">
        <v>11</v>
      </c>
      <c r="F85" s="40">
        <f>'SHT0015239'!I7</f>
        <v>8.2594133157221794</v>
      </c>
      <c r="G85" s="40">
        <f t="shared" si="4"/>
        <v>13.765688859537001</v>
      </c>
      <c r="H85" s="40">
        <f t="shared" si="3"/>
        <v>16.194928070043499</v>
      </c>
      <c r="I85" s="43"/>
    </row>
    <row r="86" spans="2:11" s="52" customFormat="1" ht="17.100000000000001" customHeight="1">
      <c r="B86" s="47">
        <v>84</v>
      </c>
      <c r="C86" s="48" t="s">
        <v>156</v>
      </c>
      <c r="D86" s="49" t="s">
        <v>154</v>
      </c>
      <c r="E86" s="49" t="s">
        <v>11</v>
      </c>
      <c r="F86" s="50">
        <f>'SHT0017376'!I8</f>
        <v>125.95013676000001</v>
      </c>
      <c r="G86" s="55">
        <f>F86/0.754116120943449</f>
        <v>167.01690000000011</v>
      </c>
      <c r="H86" s="50">
        <f t="shared" si="3"/>
        <v>196.49047058823541</v>
      </c>
      <c r="I86" s="51"/>
      <c r="K86" s="54"/>
    </row>
    <row r="87" spans="2:11" s="52" customFormat="1">
      <c r="B87" s="47">
        <v>85</v>
      </c>
      <c r="C87" s="53" t="s">
        <v>157</v>
      </c>
      <c r="D87" s="49" t="s">
        <v>154</v>
      </c>
      <c r="E87" s="49" t="s">
        <v>11</v>
      </c>
      <c r="F87" s="50">
        <f>'SHT0017519'!I8</f>
        <v>125.95013676000001</v>
      </c>
      <c r="G87" s="55">
        <f>F87/0.754116120943449</f>
        <v>167.01690000000011</v>
      </c>
      <c r="H87" s="50">
        <f t="shared" si="3"/>
        <v>196.49047058823541</v>
      </c>
      <c r="I87" s="51"/>
    </row>
    <row r="88" spans="2:11" ht="18" customHeight="1">
      <c r="B88" s="36">
        <v>86</v>
      </c>
      <c r="C88" s="41" t="s">
        <v>158</v>
      </c>
      <c r="D88" s="39" t="s">
        <v>154</v>
      </c>
      <c r="E88" s="39" t="s">
        <v>11</v>
      </c>
      <c r="F88" s="40">
        <f>'SHT0017618'!I7</f>
        <v>10.351350656685799</v>
      </c>
      <c r="G88" s="40">
        <f t="shared" si="4"/>
        <v>17.2522510944763</v>
      </c>
      <c r="H88" s="40">
        <f t="shared" si="3"/>
        <v>20.296765993501602</v>
      </c>
      <c r="I88" s="43"/>
    </row>
    <row r="89" spans="2:11" ht="18" customHeight="1">
      <c r="B89" s="36">
        <v>87</v>
      </c>
      <c r="C89" s="41" t="s">
        <v>159</v>
      </c>
      <c r="D89" s="39" t="s">
        <v>160</v>
      </c>
      <c r="E89" s="39" t="s">
        <v>11</v>
      </c>
      <c r="F89" s="40">
        <f>'SHT0011046'!I10</f>
        <v>8.9566630847482909</v>
      </c>
      <c r="G89" s="40">
        <f t="shared" si="4"/>
        <v>14.9277718079138</v>
      </c>
      <c r="H89" s="40">
        <f t="shared" si="3"/>
        <v>17.562084479898601</v>
      </c>
      <c r="I89" s="43"/>
    </row>
    <row r="90" spans="2:11" ht="18" customHeight="1">
      <c r="B90" s="36">
        <v>88</v>
      </c>
      <c r="C90" s="37" t="s">
        <v>161</v>
      </c>
      <c r="D90" s="38" t="s">
        <v>162</v>
      </c>
      <c r="E90" s="39" t="s">
        <v>11</v>
      </c>
      <c r="F90" s="40">
        <f>'BPC0000002'!I10</f>
        <v>23.819974889473698</v>
      </c>
      <c r="G90" s="40">
        <f t="shared" si="4"/>
        <v>39.6999581491228</v>
      </c>
      <c r="H90" s="40">
        <f t="shared" si="3"/>
        <v>46.705833116615104</v>
      </c>
      <c r="I90" s="43"/>
    </row>
    <row r="91" spans="2:11" ht="18" customHeight="1">
      <c r="B91" s="36">
        <v>89</v>
      </c>
      <c r="C91" s="37" t="s">
        <v>163</v>
      </c>
      <c r="D91" s="38" t="s">
        <v>164</v>
      </c>
      <c r="E91" s="39" t="s">
        <v>11</v>
      </c>
      <c r="F91" s="40">
        <f>'SHT0013655'!I20</f>
        <v>29.053268094560199</v>
      </c>
      <c r="G91" s="40">
        <f t="shared" si="4"/>
        <v>48.422113490933597</v>
      </c>
      <c r="H91" s="40">
        <f t="shared" si="3"/>
        <v>56.967192342274799</v>
      </c>
      <c r="I91" s="43"/>
    </row>
    <row r="92" spans="2:11" ht="18" customHeight="1">
      <c r="B92" s="36">
        <v>90</v>
      </c>
      <c r="C92" s="41" t="s">
        <v>165</v>
      </c>
      <c r="D92" s="38" t="s">
        <v>133</v>
      </c>
      <c r="E92" s="39" t="s">
        <v>11</v>
      </c>
      <c r="F92" s="40">
        <f>'BEC0010039'!I42</f>
        <v>50.267409132812503</v>
      </c>
      <c r="G92" s="40">
        <f t="shared" si="4"/>
        <v>83.7790152213542</v>
      </c>
      <c r="H92" s="40">
        <f t="shared" si="3"/>
        <v>98.5635473192402</v>
      </c>
      <c r="I92" s="43"/>
    </row>
    <row r="93" spans="2:11" ht="18" customHeight="1">
      <c r="B93" s="36">
        <v>91</v>
      </c>
      <c r="C93" s="37" t="s">
        <v>166</v>
      </c>
      <c r="D93" s="38" t="s">
        <v>167</v>
      </c>
      <c r="E93" s="39" t="s">
        <v>168</v>
      </c>
      <c r="F93" s="40">
        <v>1.3325</v>
      </c>
      <c r="G93" s="40">
        <f t="shared" ref="G93:G99" si="5">F93/0.9</f>
        <v>1.4805555555555601</v>
      </c>
      <c r="H93" s="40">
        <f t="shared" ref="H93:H99" si="6">G93/0.95</f>
        <v>1.5584795321637399</v>
      </c>
      <c r="I93" s="43"/>
    </row>
    <row r="94" spans="2:11" ht="18" customHeight="1">
      <c r="B94" s="36">
        <v>92</v>
      </c>
      <c r="C94" s="37" t="s">
        <v>169</v>
      </c>
      <c r="D94" s="38" t="s">
        <v>170</v>
      </c>
      <c r="E94" s="39" t="s">
        <v>168</v>
      </c>
      <c r="F94" s="40">
        <v>37.829000000000001</v>
      </c>
      <c r="G94" s="40">
        <f t="shared" si="5"/>
        <v>42.032222222222202</v>
      </c>
      <c r="H94" s="40">
        <f t="shared" si="6"/>
        <v>44.244444444444397</v>
      </c>
      <c r="I94" s="43"/>
    </row>
    <row r="95" spans="2:11" ht="18" customHeight="1">
      <c r="B95" s="36">
        <v>93</v>
      </c>
      <c r="C95" s="37" t="s">
        <v>171</v>
      </c>
      <c r="D95" s="38" t="s">
        <v>172</v>
      </c>
      <c r="E95" s="39" t="s">
        <v>168</v>
      </c>
      <c r="F95" s="40">
        <v>54.15</v>
      </c>
      <c r="G95" s="40">
        <f t="shared" si="5"/>
        <v>60.1666666666667</v>
      </c>
      <c r="H95" s="40">
        <f t="shared" si="6"/>
        <v>63.3333333333333</v>
      </c>
      <c r="I95" s="43"/>
    </row>
    <row r="96" spans="2:11" ht="18" customHeight="1">
      <c r="B96" s="36">
        <v>94</v>
      </c>
      <c r="C96" s="37" t="s">
        <v>173</v>
      </c>
      <c r="D96" s="38" t="s">
        <v>172</v>
      </c>
      <c r="E96" s="39" t="s">
        <v>168</v>
      </c>
      <c r="F96" s="40">
        <v>38.19</v>
      </c>
      <c r="G96" s="40">
        <f t="shared" si="5"/>
        <v>42.433333333333302</v>
      </c>
      <c r="H96" s="40">
        <f t="shared" si="6"/>
        <v>44.6666666666667</v>
      </c>
      <c r="I96" s="43"/>
    </row>
    <row r="97" spans="2:9" ht="18" customHeight="1">
      <c r="B97" s="36">
        <v>95</v>
      </c>
      <c r="C97" s="37" t="s">
        <v>174</v>
      </c>
      <c r="D97" s="38" t="s">
        <v>175</v>
      </c>
      <c r="E97" s="39" t="s">
        <v>168</v>
      </c>
      <c r="F97" s="40">
        <v>0.22</v>
      </c>
      <c r="G97" s="40">
        <f t="shared" si="5"/>
        <v>0.24444444444444399</v>
      </c>
      <c r="H97" s="40">
        <f t="shared" si="6"/>
        <v>0.25730994152046799</v>
      </c>
      <c r="I97" s="43"/>
    </row>
    <row r="98" spans="2:9" ht="18" customHeight="1">
      <c r="B98" s="36">
        <v>96</v>
      </c>
      <c r="C98" s="37" t="s">
        <v>176</v>
      </c>
      <c r="D98" s="38" t="s">
        <v>177</v>
      </c>
      <c r="E98" s="39" t="s">
        <v>168</v>
      </c>
      <c r="F98" s="40">
        <v>0.9</v>
      </c>
      <c r="G98" s="40">
        <f t="shared" si="5"/>
        <v>1</v>
      </c>
      <c r="H98" s="40">
        <f t="shared" si="6"/>
        <v>1.0526315789473699</v>
      </c>
      <c r="I98" s="43"/>
    </row>
    <row r="99" spans="2:9" ht="18" customHeight="1">
      <c r="B99" s="36">
        <v>97</v>
      </c>
      <c r="C99" s="37" t="s">
        <v>178</v>
      </c>
      <c r="D99" s="38" t="s">
        <v>179</v>
      </c>
      <c r="E99" s="39" t="s">
        <v>168</v>
      </c>
      <c r="F99" s="40">
        <v>0.23</v>
      </c>
      <c r="G99" s="40">
        <f t="shared" si="5"/>
        <v>0.25555555555555598</v>
      </c>
      <c r="H99" s="40">
        <f t="shared" si="6"/>
        <v>0.26900584795321603</v>
      </c>
      <c r="I99" s="43"/>
    </row>
    <row r="100" spans="2:9" ht="18" customHeight="1">
      <c r="B100" s="36">
        <v>98</v>
      </c>
      <c r="C100" s="41" t="s">
        <v>180</v>
      </c>
      <c r="D100" s="38" t="s">
        <v>181</v>
      </c>
      <c r="E100" s="39" t="s">
        <v>11</v>
      </c>
      <c r="F100" s="40">
        <f>'SHT0012130'!I27</f>
        <v>23.782806960872801</v>
      </c>
      <c r="G100" s="40">
        <f t="shared" ref="G100:G117" si="7">F100/0.6</f>
        <v>39.6380116014546</v>
      </c>
      <c r="H100" s="40">
        <f t="shared" ref="H100:H117" si="8">G100/0.85</f>
        <v>46.632954825240702</v>
      </c>
      <c r="I100" s="43"/>
    </row>
    <row r="101" spans="2:9" ht="18" customHeight="1">
      <c r="B101" s="36">
        <v>99</v>
      </c>
      <c r="C101" s="41" t="s">
        <v>182</v>
      </c>
      <c r="D101" s="38" t="s">
        <v>183</v>
      </c>
      <c r="E101" s="39" t="s">
        <v>11</v>
      </c>
      <c r="F101" s="40">
        <f>'SHT0012131'!I19</f>
        <v>16.172817112202299</v>
      </c>
      <c r="G101" s="40">
        <f t="shared" si="7"/>
        <v>26.9546951870039</v>
      </c>
      <c r="H101" s="40">
        <f t="shared" si="8"/>
        <v>31.7114061023575</v>
      </c>
      <c r="I101" s="43"/>
    </row>
    <row r="102" spans="2:9" ht="18" customHeight="1">
      <c r="B102" s="36">
        <v>100</v>
      </c>
      <c r="C102" s="41" t="s">
        <v>184</v>
      </c>
      <c r="D102" s="38" t="s">
        <v>185</v>
      </c>
      <c r="E102" s="39" t="s">
        <v>11</v>
      </c>
      <c r="F102" s="40">
        <f>'SHT0013736'!I27</f>
        <v>23.696205827244398</v>
      </c>
      <c r="G102" s="40">
        <f t="shared" si="7"/>
        <v>39.493676378740702</v>
      </c>
      <c r="H102" s="40">
        <f t="shared" si="8"/>
        <v>46.463148680871399</v>
      </c>
      <c r="I102" s="43"/>
    </row>
    <row r="103" spans="2:9" ht="18" customHeight="1">
      <c r="B103" s="36">
        <v>101</v>
      </c>
      <c r="C103" s="41" t="s">
        <v>186</v>
      </c>
      <c r="D103" s="38" t="s">
        <v>187</v>
      </c>
      <c r="E103" s="39" t="s">
        <v>11</v>
      </c>
      <c r="F103" s="40">
        <f>'SHT0012989'!I23</f>
        <v>21.751220052609199</v>
      </c>
      <c r="G103" s="40">
        <f t="shared" si="7"/>
        <v>36.252033421015298</v>
      </c>
      <c r="H103" s="40">
        <f t="shared" si="8"/>
        <v>42.649451083547497</v>
      </c>
      <c r="I103" s="43"/>
    </row>
    <row r="104" spans="2:9" ht="18" customHeight="1">
      <c r="B104" s="36">
        <v>102</v>
      </c>
      <c r="C104" s="41" t="s">
        <v>188</v>
      </c>
      <c r="D104" s="38" t="s">
        <v>189</v>
      </c>
      <c r="E104" s="39" t="s">
        <v>11</v>
      </c>
      <c r="F104" s="40">
        <f>'SHT0014603'!I10</f>
        <v>4.2329536453758596</v>
      </c>
      <c r="G104" s="40">
        <f t="shared" si="7"/>
        <v>7.05492274229311</v>
      </c>
      <c r="H104" s="40">
        <f t="shared" si="8"/>
        <v>8.2999091085801293</v>
      </c>
      <c r="I104" s="43"/>
    </row>
    <row r="105" spans="2:9" ht="18" customHeight="1">
      <c r="B105" s="36">
        <v>103</v>
      </c>
      <c r="C105" s="41" t="s">
        <v>190</v>
      </c>
      <c r="D105" s="38" t="s">
        <v>191</v>
      </c>
      <c r="E105" s="39" t="s">
        <v>11</v>
      </c>
      <c r="F105" s="40">
        <f>'SHT0017152'!I14</f>
        <v>6.5704092593467296</v>
      </c>
      <c r="G105" s="40">
        <f t="shared" si="7"/>
        <v>10.9506820989112</v>
      </c>
      <c r="H105" s="40">
        <f t="shared" si="8"/>
        <v>12.8831554104838</v>
      </c>
      <c r="I105" s="43"/>
    </row>
    <row r="106" spans="2:9" ht="18" customHeight="1">
      <c r="B106" s="36">
        <v>104</v>
      </c>
      <c r="C106" s="41" t="s">
        <v>192</v>
      </c>
      <c r="D106" s="38" t="s">
        <v>193</v>
      </c>
      <c r="E106" s="39" t="s">
        <v>11</v>
      </c>
      <c r="F106" s="40">
        <f>'SHT0017153'!I13</f>
        <v>6.5478428593467299</v>
      </c>
      <c r="G106" s="40">
        <f t="shared" si="7"/>
        <v>10.9130714322445</v>
      </c>
      <c r="H106" s="40">
        <f t="shared" si="8"/>
        <v>12.838907567346499</v>
      </c>
      <c r="I106" s="43"/>
    </row>
    <row r="107" spans="2:9" ht="18" customHeight="1">
      <c r="B107" s="36">
        <v>105</v>
      </c>
      <c r="C107" s="41" t="s">
        <v>194</v>
      </c>
      <c r="D107" s="38" t="s">
        <v>160</v>
      </c>
      <c r="E107" s="39" t="s">
        <v>11</v>
      </c>
      <c r="F107" s="40">
        <f>'SHT0013737'!I10</f>
        <v>8.8024172207482891</v>
      </c>
      <c r="G107" s="40">
        <f t="shared" si="7"/>
        <v>14.670695367913799</v>
      </c>
      <c r="H107" s="40">
        <f t="shared" si="8"/>
        <v>17.2596416093104</v>
      </c>
      <c r="I107" s="43"/>
    </row>
    <row r="108" spans="2:9" ht="18" customHeight="1">
      <c r="B108" s="36">
        <v>106</v>
      </c>
      <c r="C108" s="41" t="s">
        <v>195</v>
      </c>
      <c r="D108" s="38" t="s">
        <v>196</v>
      </c>
      <c r="E108" s="39" t="s">
        <v>11</v>
      </c>
      <c r="F108" s="40">
        <f>'SHT0013955'!I5</f>
        <v>4.0372300000000001</v>
      </c>
      <c r="G108" s="40">
        <f t="shared" si="7"/>
        <v>6.7287166666666698</v>
      </c>
      <c r="H108" s="40">
        <f t="shared" si="8"/>
        <v>7.91613725490196</v>
      </c>
      <c r="I108" s="43"/>
    </row>
    <row r="109" spans="2:9" ht="18" customHeight="1">
      <c r="B109" s="36">
        <v>107</v>
      </c>
      <c r="C109" s="41" t="s">
        <v>197</v>
      </c>
      <c r="D109" s="38" t="s">
        <v>198</v>
      </c>
      <c r="E109" s="39" t="s">
        <v>11</v>
      </c>
      <c r="F109" s="40">
        <f>'SHT0014721'!I5</f>
        <v>3.5827</v>
      </c>
      <c r="G109" s="40">
        <f t="shared" si="7"/>
        <v>5.9711666666666696</v>
      </c>
      <c r="H109" s="40">
        <f t="shared" si="8"/>
        <v>7.0249019607843097</v>
      </c>
      <c r="I109" s="43"/>
    </row>
    <row r="110" spans="2:9" ht="18" customHeight="1">
      <c r="B110" s="36">
        <v>108</v>
      </c>
      <c r="C110" s="41" t="s">
        <v>199</v>
      </c>
      <c r="D110" s="38" t="s">
        <v>200</v>
      </c>
      <c r="E110" s="39" t="s">
        <v>11</v>
      </c>
      <c r="F110" s="40">
        <f>'SHT0014777'!I13</f>
        <v>6.4825838998810896</v>
      </c>
      <c r="G110" s="40">
        <f t="shared" si="7"/>
        <v>10.8043064998018</v>
      </c>
      <c r="H110" s="40">
        <f t="shared" si="8"/>
        <v>12.710948823296301</v>
      </c>
      <c r="I110" s="43"/>
    </row>
    <row r="111" spans="2:9" ht="18" customHeight="1">
      <c r="B111" s="36">
        <v>109</v>
      </c>
      <c r="C111" s="41" t="s">
        <v>201</v>
      </c>
      <c r="D111" s="38" t="s">
        <v>202</v>
      </c>
      <c r="E111" s="39" t="s">
        <v>11</v>
      </c>
      <c r="F111" s="40">
        <f>'SHT0014778'!I19</f>
        <v>17.538009535089898</v>
      </c>
      <c r="G111" s="40">
        <f t="shared" si="7"/>
        <v>29.2300158918165</v>
      </c>
      <c r="H111" s="40">
        <f t="shared" si="8"/>
        <v>34.388253990372299</v>
      </c>
      <c r="I111" s="43"/>
    </row>
    <row r="112" spans="2:9" ht="18" customHeight="1">
      <c r="B112" s="36">
        <v>110</v>
      </c>
      <c r="C112" s="41" t="s">
        <v>203</v>
      </c>
      <c r="D112" s="38" t="s">
        <v>202</v>
      </c>
      <c r="E112" s="39" t="s">
        <v>11</v>
      </c>
      <c r="F112" s="40">
        <f>'SHT0014790'!I19</f>
        <v>17.138715500695199</v>
      </c>
      <c r="G112" s="40">
        <f t="shared" si="7"/>
        <v>28.564525834491999</v>
      </c>
      <c r="H112" s="40">
        <f t="shared" si="8"/>
        <v>33.605324511167098</v>
      </c>
      <c r="I112" s="43"/>
    </row>
    <row r="113" spans="2:9" ht="18" customHeight="1">
      <c r="B113" s="36">
        <v>111</v>
      </c>
      <c r="C113" s="41" t="s">
        <v>204</v>
      </c>
      <c r="D113" s="38" t="s">
        <v>205</v>
      </c>
      <c r="E113" s="39" t="s">
        <v>11</v>
      </c>
      <c r="F113" s="40">
        <f>'BPC0010181'!I8</f>
        <v>3.0855274641937802</v>
      </c>
      <c r="G113" s="40">
        <f t="shared" si="7"/>
        <v>5.1425457736563001</v>
      </c>
      <c r="H113" s="40">
        <f t="shared" si="8"/>
        <v>6.0500538513603503</v>
      </c>
      <c r="I113" s="43"/>
    </row>
    <row r="114" spans="2:9" ht="18" customHeight="1">
      <c r="B114" s="36">
        <v>112</v>
      </c>
      <c r="C114" s="41" t="s">
        <v>206</v>
      </c>
      <c r="D114" s="38" t="s">
        <v>160</v>
      </c>
      <c r="E114" s="39" t="s">
        <v>11</v>
      </c>
      <c r="F114" s="40">
        <f>'SHT0001641'!I10</f>
        <v>8.1477696374149708</v>
      </c>
      <c r="G114" s="40">
        <f t="shared" si="7"/>
        <v>13.5796160623583</v>
      </c>
      <c r="H114" s="40">
        <f t="shared" si="8"/>
        <v>15.9760188968921</v>
      </c>
      <c r="I114" s="43"/>
    </row>
    <row r="115" spans="2:9" ht="18" customHeight="1">
      <c r="B115" s="36">
        <v>113</v>
      </c>
      <c r="C115" s="41" t="s">
        <v>207</v>
      </c>
      <c r="D115" s="38" t="s">
        <v>160</v>
      </c>
      <c r="E115" s="39" t="s">
        <v>11</v>
      </c>
      <c r="F115" s="40">
        <f>'SHT0012191'!I10</f>
        <v>9.6219852083333297</v>
      </c>
      <c r="G115" s="40">
        <f t="shared" si="7"/>
        <v>16.036642013888901</v>
      </c>
      <c r="H115" s="40">
        <f t="shared" si="8"/>
        <v>18.866637663398699</v>
      </c>
      <c r="I115" s="43"/>
    </row>
    <row r="116" spans="2:9" ht="18" customHeight="1">
      <c r="B116" s="36">
        <v>114</v>
      </c>
      <c r="C116" s="41" t="s">
        <v>208</v>
      </c>
      <c r="D116" s="38" t="s">
        <v>209</v>
      </c>
      <c r="E116" s="39" t="s">
        <v>11</v>
      </c>
      <c r="F116" s="40">
        <f>'SHT0012958'!I10</f>
        <v>10.0101259</v>
      </c>
      <c r="G116" s="40">
        <f t="shared" si="7"/>
        <v>16.683543166666698</v>
      </c>
      <c r="H116" s="40">
        <f t="shared" si="8"/>
        <v>19.627697843137302</v>
      </c>
      <c r="I116" s="43"/>
    </row>
    <row r="117" spans="2:9" ht="18" customHeight="1">
      <c r="B117" s="36">
        <v>115</v>
      </c>
      <c r="C117" s="41" t="s">
        <v>210</v>
      </c>
      <c r="D117" s="38" t="s">
        <v>17</v>
      </c>
      <c r="E117" s="39" t="s">
        <v>11</v>
      </c>
      <c r="F117" s="40">
        <f>'SHT0016985'!I20</f>
        <v>18.680417730312399</v>
      </c>
      <c r="G117" s="40">
        <f t="shared" si="7"/>
        <v>31.134029550520701</v>
      </c>
      <c r="H117" s="40">
        <f t="shared" si="8"/>
        <v>36.628270059436097</v>
      </c>
      <c r="I117" s="43"/>
    </row>
    <row r="118" spans="2:9" ht="18" customHeight="1">
      <c r="B118" s="36">
        <v>116</v>
      </c>
      <c r="C118" s="37" t="s">
        <v>211</v>
      </c>
      <c r="D118" s="38" t="s">
        <v>212</v>
      </c>
      <c r="E118" s="39" t="s">
        <v>168</v>
      </c>
      <c r="F118" s="40">
        <v>1.3325</v>
      </c>
      <c r="G118" s="40">
        <f>F118/0.9</f>
        <v>1.4805555555555601</v>
      </c>
      <c r="H118" s="40">
        <f>G118/0.95</f>
        <v>1.5584795321637399</v>
      </c>
      <c r="I118" s="43"/>
    </row>
    <row r="119" spans="2:9" ht="18" customHeight="1">
      <c r="B119" s="36">
        <v>117</v>
      </c>
      <c r="C119" s="37" t="s">
        <v>213</v>
      </c>
      <c r="D119" s="38" t="s">
        <v>117</v>
      </c>
      <c r="E119" s="39" t="s">
        <v>11</v>
      </c>
      <c r="F119" s="40">
        <f>'SHT0015047'!I21</f>
        <v>17.423476659514002</v>
      </c>
      <c r="G119" s="40">
        <f t="shared" ref="G119:G124" si="9">F119/0.6</f>
        <v>29.039127765856701</v>
      </c>
      <c r="H119" s="40">
        <f t="shared" ref="H119:H124" si="10">G119/0.85</f>
        <v>34.163679724537303</v>
      </c>
      <c r="I119" s="43"/>
    </row>
    <row r="120" spans="2:9" ht="18" customHeight="1">
      <c r="B120" s="36">
        <v>118</v>
      </c>
      <c r="C120" s="41" t="s">
        <v>214</v>
      </c>
      <c r="D120" s="38" t="s">
        <v>150</v>
      </c>
      <c r="E120" s="39" t="s">
        <v>11</v>
      </c>
      <c r="F120" s="40">
        <f>'SHT0015961'!I12</f>
        <v>8.2026488418359005</v>
      </c>
      <c r="G120" s="40">
        <f t="shared" si="9"/>
        <v>13.6710814030598</v>
      </c>
      <c r="H120" s="40">
        <f t="shared" si="10"/>
        <v>16.083625180070399</v>
      </c>
      <c r="I120" s="43"/>
    </row>
    <row r="121" spans="2:9" ht="18" customHeight="1">
      <c r="B121" s="36">
        <v>119</v>
      </c>
      <c r="C121" s="41" t="s">
        <v>215</v>
      </c>
      <c r="D121" s="38" t="s">
        <v>216</v>
      </c>
      <c r="E121" s="39" t="s">
        <v>11</v>
      </c>
      <c r="F121" s="40">
        <f>'SHT0016060'!I24</f>
        <v>22.934008586955201</v>
      </c>
      <c r="G121" s="40">
        <f t="shared" si="9"/>
        <v>38.223347644925397</v>
      </c>
      <c r="H121" s="40">
        <f t="shared" si="10"/>
        <v>44.968644288147502</v>
      </c>
      <c r="I121" s="43"/>
    </row>
    <row r="122" spans="2:9" ht="18" customHeight="1">
      <c r="B122" s="36">
        <v>120</v>
      </c>
      <c r="C122" s="41" t="s">
        <v>217</v>
      </c>
      <c r="D122" s="38" t="s">
        <v>218</v>
      </c>
      <c r="E122" s="39" t="s">
        <v>11</v>
      </c>
      <c r="F122" s="40">
        <f>'SHT0014570'!I8</f>
        <v>17.642241122614902</v>
      </c>
      <c r="G122" s="40">
        <f t="shared" si="9"/>
        <v>29.403735204358199</v>
      </c>
      <c r="H122" s="40">
        <f t="shared" si="10"/>
        <v>34.592629652186098</v>
      </c>
      <c r="I122" s="43"/>
    </row>
    <row r="123" spans="2:9" ht="18" customHeight="1">
      <c r="B123" s="36">
        <v>121</v>
      </c>
      <c r="C123" s="37" t="s">
        <v>219</v>
      </c>
      <c r="D123" s="38" t="s">
        <v>220</v>
      </c>
      <c r="E123" s="39" t="s">
        <v>11</v>
      </c>
      <c r="F123" s="40">
        <f>'SHT0017412'!I4</f>
        <v>1.82304</v>
      </c>
      <c r="G123" s="40">
        <f t="shared" si="9"/>
        <v>3.0384000000000002</v>
      </c>
      <c r="H123" s="40">
        <f t="shared" si="10"/>
        <v>3.5745882352941201</v>
      </c>
      <c r="I123" s="43"/>
    </row>
    <row r="124" spans="2:9" ht="18" customHeight="1">
      <c r="B124" s="36">
        <v>122</v>
      </c>
      <c r="C124" s="41" t="s">
        <v>221</v>
      </c>
      <c r="D124" s="38" t="s">
        <v>222</v>
      </c>
      <c r="E124" s="39" t="s">
        <v>11</v>
      </c>
      <c r="F124" s="40">
        <f>'BPC0010346'!I15</f>
        <v>5.9474268607942902</v>
      </c>
      <c r="G124" s="40">
        <f t="shared" si="9"/>
        <v>9.9123781013238208</v>
      </c>
      <c r="H124" s="40">
        <f t="shared" si="10"/>
        <v>11.661621295675101</v>
      </c>
      <c r="I124" s="43"/>
    </row>
    <row r="125" spans="2:9" ht="18" customHeight="1">
      <c r="B125" s="36">
        <v>123</v>
      </c>
      <c r="C125" s="37" t="s">
        <v>223</v>
      </c>
      <c r="D125" s="38" t="s">
        <v>224</v>
      </c>
      <c r="E125" s="39" t="s">
        <v>168</v>
      </c>
      <c r="F125" s="40">
        <v>0.120565034394672</v>
      </c>
      <c r="G125" s="40">
        <f t="shared" ref="G125:G129" si="11">F125/0.9</f>
        <v>0.13396114932741299</v>
      </c>
      <c r="H125" s="40">
        <f t="shared" ref="H125:H129" si="12">G125/0.95</f>
        <v>0.14101173613411899</v>
      </c>
      <c r="I125" s="43"/>
    </row>
    <row r="126" spans="2:9" ht="18" customHeight="1">
      <c r="B126" s="36">
        <v>124</v>
      </c>
      <c r="C126" s="37" t="s">
        <v>225</v>
      </c>
      <c r="D126" s="38" t="s">
        <v>226</v>
      </c>
      <c r="E126" s="39" t="s">
        <v>168</v>
      </c>
      <c r="F126" s="40">
        <v>29.95</v>
      </c>
      <c r="G126" s="40">
        <f t="shared" si="11"/>
        <v>33.2777777777778</v>
      </c>
      <c r="H126" s="40">
        <f t="shared" si="12"/>
        <v>35.029239766081901</v>
      </c>
      <c r="I126" s="43"/>
    </row>
    <row r="127" spans="2:9" ht="18" customHeight="1">
      <c r="B127" s="36">
        <v>125</v>
      </c>
      <c r="C127" s="37" t="s">
        <v>227</v>
      </c>
      <c r="D127" s="38" t="s">
        <v>228</v>
      </c>
      <c r="E127" s="39" t="s">
        <v>168</v>
      </c>
      <c r="F127" s="40">
        <v>0.28858469243986301</v>
      </c>
      <c r="G127" s="40">
        <f t="shared" si="11"/>
        <v>0.32064965826651398</v>
      </c>
      <c r="H127" s="40">
        <f t="shared" si="12"/>
        <v>0.33752595607001501</v>
      </c>
      <c r="I127" s="43"/>
    </row>
    <row r="128" spans="2:9" ht="18" customHeight="1">
      <c r="B128" s="36">
        <v>126</v>
      </c>
      <c r="C128" s="37" t="s">
        <v>229</v>
      </c>
      <c r="D128" s="38" t="s">
        <v>230</v>
      </c>
      <c r="E128" s="39" t="s">
        <v>168</v>
      </c>
      <c r="F128" s="40">
        <v>0.35</v>
      </c>
      <c r="G128" s="40">
        <f t="shared" si="11"/>
        <v>0.38888888888888901</v>
      </c>
      <c r="H128" s="40">
        <f t="shared" si="12"/>
        <v>0.40935672514619897</v>
      </c>
      <c r="I128" s="43"/>
    </row>
    <row r="129" spans="2:9" ht="18" customHeight="1">
      <c r="B129" s="36">
        <v>127</v>
      </c>
      <c r="C129" s="37" t="s">
        <v>231</v>
      </c>
      <c r="D129" s="38" t="s">
        <v>232</v>
      </c>
      <c r="E129" s="39" t="s">
        <v>168</v>
      </c>
      <c r="F129" s="40">
        <v>0.85499999999999998</v>
      </c>
      <c r="G129" s="40">
        <f t="shared" si="11"/>
        <v>0.95</v>
      </c>
      <c r="H129" s="40">
        <f t="shared" si="12"/>
        <v>1</v>
      </c>
      <c r="I129" s="43"/>
    </row>
    <row r="130" spans="2:9" ht="18" customHeight="1">
      <c r="B130" s="36">
        <v>128</v>
      </c>
      <c r="C130" s="37" t="s">
        <v>233</v>
      </c>
      <c r="D130" s="38" t="s">
        <v>234</v>
      </c>
      <c r="E130" s="39" t="s">
        <v>168</v>
      </c>
      <c r="F130" s="40">
        <v>14.5</v>
      </c>
      <c r="G130" s="40">
        <f t="shared" ref="G130:G132" si="13">F130/0.9</f>
        <v>16.1111111111111</v>
      </c>
      <c r="H130" s="40">
        <f t="shared" ref="H130:H132" si="14">G130/0.95</f>
        <v>16.9590643274854</v>
      </c>
      <c r="I130" s="43"/>
    </row>
    <row r="131" spans="2:9" ht="18" customHeight="1">
      <c r="B131" s="36">
        <v>129</v>
      </c>
      <c r="C131" s="37" t="s">
        <v>235</v>
      </c>
      <c r="D131" s="38" t="s">
        <v>236</v>
      </c>
      <c r="E131" s="39" t="s">
        <v>168</v>
      </c>
      <c r="F131" s="40">
        <v>15.06</v>
      </c>
      <c r="G131" s="40">
        <f t="shared" si="13"/>
        <v>16.733333333333299</v>
      </c>
      <c r="H131" s="40">
        <f t="shared" si="14"/>
        <v>17.614035087719301</v>
      </c>
      <c r="I131" s="43"/>
    </row>
    <row r="132" spans="2:9" ht="18" customHeight="1">
      <c r="B132" s="36">
        <v>130</v>
      </c>
      <c r="C132" s="37" t="s">
        <v>237</v>
      </c>
      <c r="D132" s="38" t="s">
        <v>238</v>
      </c>
      <c r="E132" s="39" t="s">
        <v>168</v>
      </c>
      <c r="F132" s="40">
        <v>3.4</v>
      </c>
      <c r="G132" s="40">
        <f t="shared" si="13"/>
        <v>3.7777777777777799</v>
      </c>
      <c r="H132" s="40">
        <f t="shared" si="14"/>
        <v>3.9766081871345</v>
      </c>
      <c r="I132" s="43"/>
    </row>
    <row r="133" spans="2:9" ht="18" customHeight="1">
      <c r="B133" s="36">
        <v>131</v>
      </c>
      <c r="C133" s="41" t="s">
        <v>239</v>
      </c>
      <c r="D133" s="38" t="s">
        <v>240</v>
      </c>
      <c r="E133" s="39" t="s">
        <v>11</v>
      </c>
      <c r="F133" s="40">
        <f>'SHT0000456'!I22</f>
        <v>19.004347695172999</v>
      </c>
      <c r="G133" s="40">
        <f t="shared" ref="G133:G144" si="15">F133/0.6</f>
        <v>31.673912825288301</v>
      </c>
      <c r="H133" s="40">
        <f t="shared" ref="H133:H144" si="16">G133/0.85</f>
        <v>37.263426853280301</v>
      </c>
      <c r="I133" s="43"/>
    </row>
    <row r="134" spans="2:9" ht="18" customHeight="1">
      <c r="B134" s="36">
        <v>132</v>
      </c>
      <c r="C134" s="41" t="s">
        <v>241</v>
      </c>
      <c r="D134" s="38" t="s">
        <v>119</v>
      </c>
      <c r="E134" s="39" t="s">
        <v>11</v>
      </c>
      <c r="F134" s="40">
        <f>'SHT0000701'!I26</f>
        <v>98.645685430482501</v>
      </c>
      <c r="G134" s="40">
        <f t="shared" si="15"/>
        <v>164.409475717471</v>
      </c>
      <c r="H134" s="40">
        <f t="shared" si="16"/>
        <v>193.42291260878901</v>
      </c>
      <c r="I134" s="43"/>
    </row>
    <row r="135" spans="2:9" ht="18" customHeight="1">
      <c r="B135" s="36">
        <v>133</v>
      </c>
      <c r="C135" s="41" t="s">
        <v>242</v>
      </c>
      <c r="D135" s="38" t="s">
        <v>243</v>
      </c>
      <c r="E135" s="39" t="s">
        <v>11</v>
      </c>
      <c r="F135" s="40">
        <f>'SHT0001071'!I11</f>
        <v>34.869199454921002</v>
      </c>
      <c r="G135" s="40">
        <f t="shared" si="15"/>
        <v>58.115332424868299</v>
      </c>
      <c r="H135" s="40">
        <f t="shared" si="16"/>
        <v>68.370979323374499</v>
      </c>
      <c r="I135" s="43"/>
    </row>
    <row r="136" spans="2:9" ht="18" customHeight="1">
      <c r="B136" s="36">
        <v>134</v>
      </c>
      <c r="C136" s="41" t="s">
        <v>244</v>
      </c>
      <c r="D136" s="38" t="s">
        <v>245</v>
      </c>
      <c r="E136" s="39" t="s">
        <v>11</v>
      </c>
      <c r="F136" s="40">
        <f>'SHT0012205'!I9</f>
        <v>31.875918557552598</v>
      </c>
      <c r="G136" s="40">
        <f t="shared" si="15"/>
        <v>53.126530929254301</v>
      </c>
      <c r="H136" s="40">
        <f t="shared" si="16"/>
        <v>62.501801093240303</v>
      </c>
      <c r="I136" s="43"/>
    </row>
    <row r="137" spans="2:9" ht="18" customHeight="1">
      <c r="B137" s="36">
        <v>135</v>
      </c>
      <c r="C137" s="41" t="s">
        <v>246</v>
      </c>
      <c r="D137" s="38" t="s">
        <v>247</v>
      </c>
      <c r="E137" s="39" t="s">
        <v>11</v>
      </c>
      <c r="F137" s="40">
        <f>'SHT0011472'!I8</f>
        <v>8.1538666488493998</v>
      </c>
      <c r="G137" s="40">
        <f t="shared" si="15"/>
        <v>13.5897777480823</v>
      </c>
      <c r="H137" s="40">
        <f t="shared" si="16"/>
        <v>15.9879738212733</v>
      </c>
      <c r="I137" s="43"/>
    </row>
    <row r="138" spans="2:9" ht="18" customHeight="1">
      <c r="B138" s="36">
        <v>136</v>
      </c>
      <c r="C138" s="41" t="s">
        <v>248</v>
      </c>
      <c r="D138" s="38" t="s">
        <v>249</v>
      </c>
      <c r="E138" s="39" t="s">
        <v>11</v>
      </c>
      <c r="F138" s="40">
        <f>'SHT0013271'!I10</f>
        <v>10.150037581175599</v>
      </c>
      <c r="G138" s="40">
        <f t="shared" si="15"/>
        <v>16.9167293019593</v>
      </c>
      <c r="H138" s="40">
        <f t="shared" si="16"/>
        <v>19.902034472893298</v>
      </c>
      <c r="I138" s="43"/>
    </row>
    <row r="139" spans="2:9" ht="18" customHeight="1">
      <c r="B139" s="36">
        <v>137</v>
      </c>
      <c r="C139" s="41" t="s">
        <v>250</v>
      </c>
      <c r="D139" s="38" t="s">
        <v>251</v>
      </c>
      <c r="E139" s="39" t="s">
        <v>11</v>
      </c>
      <c r="F139" s="40">
        <f>'SHT0013292'!I4</f>
        <v>2.8664000000000001</v>
      </c>
      <c r="G139" s="40">
        <f t="shared" si="15"/>
        <v>4.7773333333333303</v>
      </c>
      <c r="H139" s="40">
        <f t="shared" si="16"/>
        <v>5.6203921568627502</v>
      </c>
      <c r="I139" s="43"/>
    </row>
    <row r="140" spans="2:9" ht="18" customHeight="1">
      <c r="B140" s="36">
        <v>138</v>
      </c>
      <c r="C140" s="41" t="s">
        <v>252</v>
      </c>
      <c r="D140" s="38" t="s">
        <v>253</v>
      </c>
      <c r="E140" s="39" t="s">
        <v>11</v>
      </c>
      <c r="F140" s="40">
        <f>'SHT0013274'!I7</f>
        <v>9.9807222029756009</v>
      </c>
      <c r="G140" s="40">
        <f t="shared" si="15"/>
        <v>16.634537004959299</v>
      </c>
      <c r="H140" s="40">
        <f t="shared" si="16"/>
        <v>19.570043535246299</v>
      </c>
      <c r="I140" s="43"/>
    </row>
    <row r="141" spans="2:9" ht="18" customHeight="1">
      <c r="B141" s="36">
        <v>139</v>
      </c>
      <c r="C141" s="41" t="s">
        <v>254</v>
      </c>
      <c r="D141" s="38" t="s">
        <v>255</v>
      </c>
      <c r="E141" s="39" t="s">
        <v>11</v>
      </c>
      <c r="F141" s="40">
        <f>'SHT0013492'!I8</f>
        <v>3.6324587620000002</v>
      </c>
      <c r="G141" s="40">
        <f t="shared" si="15"/>
        <v>6.0540979366666701</v>
      </c>
      <c r="H141" s="40">
        <f t="shared" si="16"/>
        <v>7.1224681607843197</v>
      </c>
      <c r="I141" s="43"/>
    </row>
    <row r="142" spans="2:9" ht="18" customHeight="1">
      <c r="B142" s="36">
        <v>140</v>
      </c>
      <c r="C142" s="41" t="s">
        <v>256</v>
      </c>
      <c r="D142" s="38" t="s">
        <v>257</v>
      </c>
      <c r="E142" s="39" t="s">
        <v>11</v>
      </c>
      <c r="F142" s="40">
        <f>'SHT0012172'!I35</f>
        <v>18.6613012188425</v>
      </c>
      <c r="G142" s="40">
        <f t="shared" si="15"/>
        <v>31.102168698070798</v>
      </c>
      <c r="H142" s="40">
        <f t="shared" si="16"/>
        <v>36.5907867036127</v>
      </c>
      <c r="I142" s="43"/>
    </row>
    <row r="143" spans="2:9" ht="18" customHeight="1">
      <c r="B143" s="36">
        <v>141</v>
      </c>
      <c r="C143" s="41" t="s">
        <v>258</v>
      </c>
      <c r="D143" s="38" t="s">
        <v>259</v>
      </c>
      <c r="E143" s="39" t="s">
        <v>11</v>
      </c>
      <c r="F143" s="40">
        <f>'SHT0012173'!I12</f>
        <v>28.230119474809001</v>
      </c>
      <c r="G143" s="40">
        <f t="shared" si="15"/>
        <v>47.050199124681697</v>
      </c>
      <c r="H143" s="40">
        <f t="shared" si="16"/>
        <v>55.353175440801998</v>
      </c>
      <c r="I143" s="43"/>
    </row>
    <row r="144" spans="2:9" ht="18" customHeight="1">
      <c r="B144" s="36">
        <v>142</v>
      </c>
      <c r="C144" s="41" t="s">
        <v>260</v>
      </c>
      <c r="D144" s="38" t="s">
        <v>261</v>
      </c>
      <c r="E144" s="39" t="s">
        <v>11</v>
      </c>
      <c r="F144" s="40">
        <f>'SHT0013261'!I10</f>
        <v>26.811078165256902</v>
      </c>
      <c r="G144" s="40">
        <f t="shared" si="15"/>
        <v>44.6851302754282</v>
      </c>
      <c r="H144" s="40">
        <f t="shared" si="16"/>
        <v>52.5707415005038</v>
      </c>
      <c r="I144" s="43"/>
    </row>
    <row r="145" spans="2:9" ht="18" customHeight="1">
      <c r="B145" s="36">
        <v>143</v>
      </c>
      <c r="C145" s="37" t="s">
        <v>262</v>
      </c>
      <c r="D145" s="38" t="s">
        <v>131</v>
      </c>
      <c r="E145" s="39" t="s">
        <v>168</v>
      </c>
      <c r="F145" s="40">
        <v>13.68</v>
      </c>
      <c r="G145" s="40">
        <f t="shared" ref="G145:G163" si="17">F145/0.9</f>
        <v>15.2</v>
      </c>
      <c r="H145" s="40">
        <f t="shared" ref="H145:H163" si="18">G145/0.95</f>
        <v>16</v>
      </c>
      <c r="I145" s="43"/>
    </row>
    <row r="146" spans="2:9" ht="18" customHeight="1">
      <c r="B146" s="36">
        <v>144</v>
      </c>
      <c r="C146" s="41" t="s">
        <v>263</v>
      </c>
      <c r="D146" s="38" t="s">
        <v>135</v>
      </c>
      <c r="E146" s="39" t="s">
        <v>11</v>
      </c>
      <c r="F146" s="40">
        <f>'SHT0015002'!I13</f>
        <v>15.3194380680028</v>
      </c>
      <c r="G146" s="40">
        <f t="shared" ref="G146:G148" si="19">F146/0.6</f>
        <v>25.5323967800046</v>
      </c>
      <c r="H146" s="40">
        <f t="shared" ref="H146:H148" si="20">G146/0.85</f>
        <v>30.038113858828901</v>
      </c>
      <c r="I146" s="43"/>
    </row>
    <row r="147" spans="2:9" ht="18" customHeight="1">
      <c r="B147" s="36">
        <v>145</v>
      </c>
      <c r="C147" s="41" t="s">
        <v>264</v>
      </c>
      <c r="D147" s="38" t="s">
        <v>265</v>
      </c>
      <c r="E147" s="39" t="s">
        <v>11</v>
      </c>
      <c r="F147" s="40">
        <f>'SHT0015089'!I17</f>
        <v>28.597486451624999</v>
      </c>
      <c r="G147" s="40">
        <f t="shared" si="19"/>
        <v>47.662477419375001</v>
      </c>
      <c r="H147" s="40">
        <f t="shared" si="20"/>
        <v>56.0735028463235</v>
      </c>
      <c r="I147" s="43"/>
    </row>
    <row r="148" spans="2:9" ht="18" customHeight="1">
      <c r="B148" s="36">
        <v>146</v>
      </c>
      <c r="C148" s="41" t="s">
        <v>266</v>
      </c>
      <c r="D148" s="38" t="s">
        <v>267</v>
      </c>
      <c r="E148" s="39" t="s">
        <v>11</v>
      </c>
      <c r="F148" s="40">
        <f>'BPC0000046'!I18</f>
        <v>8.1588428607942909</v>
      </c>
      <c r="G148" s="40">
        <f t="shared" si="19"/>
        <v>13.5980714346572</v>
      </c>
      <c r="H148" s="40">
        <f t="shared" si="20"/>
        <v>15.997731099596701</v>
      </c>
      <c r="I148" s="43"/>
    </row>
    <row r="149" spans="2:9" ht="18" customHeight="1">
      <c r="B149" s="36">
        <v>147</v>
      </c>
      <c r="C149" s="37" t="s">
        <v>268</v>
      </c>
      <c r="D149" s="38" t="s">
        <v>269</v>
      </c>
      <c r="E149" s="39" t="s">
        <v>168</v>
      </c>
      <c r="F149" s="40">
        <v>97</v>
      </c>
      <c r="G149" s="40">
        <f t="shared" si="17"/>
        <v>107.777777777778</v>
      </c>
      <c r="H149" s="40">
        <f t="shared" si="18"/>
        <v>113.450292397661</v>
      </c>
      <c r="I149" s="43"/>
    </row>
    <row r="150" spans="2:9" ht="18" customHeight="1">
      <c r="B150" s="36">
        <v>148</v>
      </c>
      <c r="C150" s="37" t="s">
        <v>270</v>
      </c>
      <c r="D150" s="38" t="s">
        <v>271</v>
      </c>
      <c r="E150" s="39" t="s">
        <v>168</v>
      </c>
      <c r="F150" s="40">
        <v>98</v>
      </c>
      <c r="G150" s="40">
        <f t="shared" si="17"/>
        <v>108.888888888889</v>
      </c>
      <c r="H150" s="40">
        <f t="shared" si="18"/>
        <v>114.619883040936</v>
      </c>
      <c r="I150" s="43"/>
    </row>
    <row r="151" spans="2:9" ht="18" customHeight="1">
      <c r="B151" s="36">
        <v>149</v>
      </c>
      <c r="C151" s="37" t="s">
        <v>272</v>
      </c>
      <c r="D151" s="38" t="s">
        <v>273</v>
      </c>
      <c r="E151" s="39" t="s">
        <v>168</v>
      </c>
      <c r="F151" s="40">
        <v>26</v>
      </c>
      <c r="G151" s="40">
        <f t="shared" si="17"/>
        <v>28.8888888888889</v>
      </c>
      <c r="H151" s="40">
        <f t="shared" si="18"/>
        <v>30.4093567251462</v>
      </c>
      <c r="I151" s="43"/>
    </row>
    <row r="152" spans="2:9" ht="18" customHeight="1">
      <c r="B152" s="36">
        <v>150</v>
      </c>
      <c r="C152" s="37" t="s">
        <v>274</v>
      </c>
      <c r="D152" s="38" t="s">
        <v>275</v>
      </c>
      <c r="E152" s="39" t="s">
        <v>168</v>
      </c>
      <c r="F152" s="40">
        <v>45.35</v>
      </c>
      <c r="G152" s="40">
        <f t="shared" si="17"/>
        <v>50.3888888888889</v>
      </c>
      <c r="H152" s="40">
        <f t="shared" si="18"/>
        <v>53.0409356725146</v>
      </c>
      <c r="I152" s="43"/>
    </row>
    <row r="153" spans="2:9" ht="18" customHeight="1">
      <c r="B153" s="36">
        <v>151</v>
      </c>
      <c r="C153" s="37" t="s">
        <v>276</v>
      </c>
      <c r="D153" s="38" t="s">
        <v>277</v>
      </c>
      <c r="E153" s="39" t="s">
        <v>168</v>
      </c>
      <c r="F153" s="40">
        <v>0.77649999999999997</v>
      </c>
      <c r="G153" s="40">
        <f t="shared" si="17"/>
        <v>0.86277777777777798</v>
      </c>
      <c r="H153" s="40">
        <f t="shared" si="18"/>
        <v>0.90818713450292399</v>
      </c>
      <c r="I153" s="43"/>
    </row>
    <row r="154" spans="2:9" ht="18" customHeight="1">
      <c r="B154" s="36">
        <v>152</v>
      </c>
      <c r="C154" s="37" t="s">
        <v>278</v>
      </c>
      <c r="D154" s="38" t="s">
        <v>279</v>
      </c>
      <c r="E154" s="39" t="s">
        <v>168</v>
      </c>
      <c r="F154" s="40">
        <v>1.254</v>
      </c>
      <c r="G154" s="40">
        <f t="shared" si="17"/>
        <v>1.39333333333333</v>
      </c>
      <c r="H154" s="40">
        <f t="shared" si="18"/>
        <v>1.4666666666666699</v>
      </c>
      <c r="I154" s="43"/>
    </row>
    <row r="155" spans="2:9" ht="18" customHeight="1">
      <c r="B155" s="36">
        <v>153</v>
      </c>
      <c r="C155" s="37" t="s">
        <v>280</v>
      </c>
      <c r="D155" s="38" t="s">
        <v>281</v>
      </c>
      <c r="E155" s="39" t="s">
        <v>168</v>
      </c>
      <c r="F155" s="40">
        <v>1.9292</v>
      </c>
      <c r="G155" s="40">
        <f t="shared" si="17"/>
        <v>2.1435555555555599</v>
      </c>
      <c r="H155" s="40">
        <f t="shared" si="18"/>
        <v>2.2563742690058501</v>
      </c>
      <c r="I155" s="43"/>
    </row>
    <row r="156" spans="2:9" ht="18" customHeight="1">
      <c r="B156" s="36">
        <v>154</v>
      </c>
      <c r="C156" s="37" t="s">
        <v>282</v>
      </c>
      <c r="D156" s="38" t="s">
        <v>283</v>
      </c>
      <c r="E156" s="39" t="s">
        <v>168</v>
      </c>
      <c r="F156" s="40">
        <v>0.35399999999999998</v>
      </c>
      <c r="G156" s="40">
        <f t="shared" si="17"/>
        <v>0.39333333333333298</v>
      </c>
      <c r="H156" s="40">
        <f t="shared" si="18"/>
        <v>0.41403508771929798</v>
      </c>
      <c r="I156" s="43"/>
    </row>
    <row r="157" spans="2:9" ht="18" customHeight="1">
      <c r="B157" s="36">
        <v>155</v>
      </c>
      <c r="C157" s="37" t="s">
        <v>284</v>
      </c>
      <c r="D157" s="38" t="s">
        <v>285</v>
      </c>
      <c r="E157" s="39" t="s">
        <v>168</v>
      </c>
      <c r="F157" s="40">
        <v>20.02</v>
      </c>
      <c r="G157" s="40">
        <f t="shared" si="17"/>
        <v>22.244444444444401</v>
      </c>
      <c r="H157" s="40">
        <f t="shared" si="18"/>
        <v>23.415204678362599</v>
      </c>
      <c r="I157" s="43"/>
    </row>
    <row r="158" spans="2:9" ht="18" customHeight="1">
      <c r="B158" s="36">
        <v>156</v>
      </c>
      <c r="C158" s="37" t="s">
        <v>286</v>
      </c>
      <c r="D158" s="38" t="s">
        <v>234</v>
      </c>
      <c r="E158" s="39" t="s">
        <v>168</v>
      </c>
      <c r="F158" s="40">
        <v>14.5</v>
      </c>
      <c r="G158" s="40">
        <f t="shared" si="17"/>
        <v>16.1111111111111</v>
      </c>
      <c r="H158" s="40">
        <f t="shared" si="18"/>
        <v>16.9590643274854</v>
      </c>
      <c r="I158" s="43"/>
    </row>
    <row r="159" spans="2:9" ht="18" customHeight="1">
      <c r="B159" s="36">
        <v>157</v>
      </c>
      <c r="C159" s="37" t="s">
        <v>287</v>
      </c>
      <c r="D159" s="38" t="s">
        <v>236</v>
      </c>
      <c r="E159" s="39" t="s">
        <v>168</v>
      </c>
      <c r="F159" s="40">
        <v>14.3</v>
      </c>
      <c r="G159" s="40">
        <f t="shared" si="17"/>
        <v>15.8888888888889</v>
      </c>
      <c r="H159" s="40">
        <f t="shared" si="18"/>
        <v>16.725146198830402</v>
      </c>
      <c r="I159" s="43"/>
    </row>
    <row r="160" spans="2:9" ht="18" customHeight="1">
      <c r="B160" s="36">
        <v>158</v>
      </c>
      <c r="C160" s="37" t="s">
        <v>288</v>
      </c>
      <c r="D160" s="38" t="s">
        <v>289</v>
      </c>
      <c r="E160" s="39" t="s">
        <v>168</v>
      </c>
      <c r="F160" s="40">
        <v>15.27</v>
      </c>
      <c r="G160" s="40">
        <f t="shared" si="17"/>
        <v>16.966666666666701</v>
      </c>
      <c r="H160" s="40">
        <f t="shared" si="18"/>
        <v>17.859649122806999</v>
      </c>
      <c r="I160" s="43"/>
    </row>
    <row r="161" spans="2:9" ht="18" customHeight="1">
      <c r="B161" s="36">
        <v>159</v>
      </c>
      <c r="C161" s="37" t="s">
        <v>290</v>
      </c>
      <c r="D161" s="38" t="s">
        <v>226</v>
      </c>
      <c r="E161" s="39" t="s">
        <v>168</v>
      </c>
      <c r="F161" s="40">
        <v>27.52</v>
      </c>
      <c r="G161" s="40">
        <f t="shared" si="17"/>
        <v>30.577777777777801</v>
      </c>
      <c r="H161" s="40">
        <f t="shared" si="18"/>
        <v>32.187134502924003</v>
      </c>
      <c r="I161" s="43"/>
    </row>
    <row r="162" spans="2:9" ht="18" customHeight="1">
      <c r="B162" s="36">
        <v>160</v>
      </c>
      <c r="C162" s="37" t="s">
        <v>291</v>
      </c>
      <c r="D162" s="38" t="s">
        <v>292</v>
      </c>
      <c r="E162" s="39" t="s">
        <v>168</v>
      </c>
      <c r="F162" s="40">
        <v>24.49</v>
      </c>
      <c r="G162" s="40">
        <f t="shared" si="17"/>
        <v>27.211111111111101</v>
      </c>
      <c r="H162" s="40">
        <f t="shared" si="18"/>
        <v>28.643274853801199</v>
      </c>
      <c r="I162" s="43"/>
    </row>
    <row r="163" spans="2:9" ht="18" customHeight="1">
      <c r="B163" s="36">
        <v>161</v>
      </c>
      <c r="C163" s="37" t="s">
        <v>293</v>
      </c>
      <c r="D163" s="38" t="s">
        <v>294</v>
      </c>
      <c r="E163" s="39" t="s">
        <v>168</v>
      </c>
      <c r="F163" s="40">
        <v>27.52</v>
      </c>
      <c r="G163" s="40">
        <f t="shared" si="17"/>
        <v>30.577777777777801</v>
      </c>
      <c r="H163" s="40">
        <f t="shared" si="18"/>
        <v>32.187134502924003</v>
      </c>
      <c r="I163" s="43"/>
    </row>
    <row r="164" spans="2:9" ht="18" customHeight="1">
      <c r="B164" s="36">
        <v>162</v>
      </c>
      <c r="C164" s="37" t="s">
        <v>295</v>
      </c>
      <c r="D164" s="38" t="s">
        <v>275</v>
      </c>
      <c r="E164" s="39" t="s">
        <v>168</v>
      </c>
      <c r="F164" s="40">
        <v>33.200000000000003</v>
      </c>
      <c r="G164" s="40">
        <f t="shared" ref="G164:G175" si="21">F164/0.9</f>
        <v>36.8888888888889</v>
      </c>
      <c r="H164" s="40">
        <f t="shared" ref="H164:H175" si="22">G164/0.95</f>
        <v>38.830409356725198</v>
      </c>
      <c r="I164" s="43"/>
    </row>
    <row r="165" spans="2:9" ht="18" customHeight="1">
      <c r="B165" s="36">
        <v>163</v>
      </c>
      <c r="C165" s="37" t="s">
        <v>296</v>
      </c>
      <c r="D165" s="38" t="s">
        <v>297</v>
      </c>
      <c r="E165" s="39" t="s">
        <v>168</v>
      </c>
      <c r="F165" s="40">
        <v>0.52</v>
      </c>
      <c r="G165" s="40">
        <f t="shared" si="21"/>
        <v>0.57777777777777795</v>
      </c>
      <c r="H165" s="40">
        <f t="shared" si="22"/>
        <v>0.60818713450292405</v>
      </c>
      <c r="I165" s="43"/>
    </row>
    <row r="166" spans="2:9" ht="18" customHeight="1">
      <c r="B166" s="36">
        <v>164</v>
      </c>
      <c r="C166" s="37" t="s">
        <v>298</v>
      </c>
      <c r="D166" s="38" t="s">
        <v>299</v>
      </c>
      <c r="E166" s="39" t="s">
        <v>168</v>
      </c>
      <c r="F166" s="40">
        <v>89.15</v>
      </c>
      <c r="G166" s="40">
        <f t="shared" si="21"/>
        <v>99.0555555555556</v>
      </c>
      <c r="H166" s="40">
        <f t="shared" si="22"/>
        <v>104.269005847953</v>
      </c>
      <c r="I166" s="43"/>
    </row>
    <row r="167" spans="2:9" ht="18" customHeight="1">
      <c r="B167" s="36">
        <v>165</v>
      </c>
      <c r="C167" s="37" t="s">
        <v>300</v>
      </c>
      <c r="D167" s="38" t="s">
        <v>301</v>
      </c>
      <c r="E167" s="39" t="s">
        <v>168</v>
      </c>
      <c r="F167" s="40">
        <v>50.48</v>
      </c>
      <c r="G167" s="40">
        <f t="shared" si="21"/>
        <v>56.088888888888903</v>
      </c>
      <c r="H167" s="40">
        <f t="shared" si="22"/>
        <v>59.0409356725146</v>
      </c>
      <c r="I167" s="43"/>
    </row>
    <row r="168" spans="2:9" ht="18" customHeight="1">
      <c r="B168" s="36">
        <v>166</v>
      </c>
      <c r="C168" s="37" t="s">
        <v>302</v>
      </c>
      <c r="D168" s="38" t="s">
        <v>303</v>
      </c>
      <c r="E168" s="39" t="s">
        <v>168</v>
      </c>
      <c r="F168" s="40">
        <v>15.15</v>
      </c>
      <c r="G168" s="40">
        <f t="shared" si="21"/>
        <v>16.8333333333333</v>
      </c>
      <c r="H168" s="40">
        <f t="shared" si="22"/>
        <v>17.719298245613999</v>
      </c>
      <c r="I168" s="43"/>
    </row>
    <row r="169" spans="2:9" ht="18" customHeight="1">
      <c r="B169" s="36">
        <v>167</v>
      </c>
      <c r="C169" s="37" t="s">
        <v>304</v>
      </c>
      <c r="D169" s="38" t="s">
        <v>305</v>
      </c>
      <c r="E169" s="39" t="s">
        <v>168</v>
      </c>
      <c r="F169" s="40">
        <v>14.513299999999999</v>
      </c>
      <c r="G169" s="40">
        <f t="shared" si="21"/>
        <v>16.125888888888898</v>
      </c>
      <c r="H169" s="40">
        <f t="shared" si="22"/>
        <v>16.974619883040901</v>
      </c>
      <c r="I169" s="43"/>
    </row>
    <row r="170" spans="2:9" ht="18" customHeight="1">
      <c r="B170" s="36">
        <v>168</v>
      </c>
      <c r="C170" s="37" t="s">
        <v>306</v>
      </c>
      <c r="D170" s="38" t="s">
        <v>307</v>
      </c>
      <c r="E170" s="39" t="s">
        <v>168</v>
      </c>
      <c r="F170" s="40">
        <v>14.513299999999999</v>
      </c>
      <c r="G170" s="40">
        <f t="shared" si="21"/>
        <v>16.125888888888898</v>
      </c>
      <c r="H170" s="40">
        <f t="shared" si="22"/>
        <v>16.974619883040901</v>
      </c>
      <c r="I170" s="43"/>
    </row>
    <row r="171" spans="2:9" ht="18" customHeight="1">
      <c r="B171" s="36">
        <v>169</v>
      </c>
      <c r="C171" s="37" t="s">
        <v>308</v>
      </c>
      <c r="D171" s="38" t="s">
        <v>299</v>
      </c>
      <c r="E171" s="39" t="s">
        <v>168</v>
      </c>
      <c r="F171" s="40">
        <v>67.83</v>
      </c>
      <c r="G171" s="40">
        <f t="shared" si="21"/>
        <v>75.366666666666703</v>
      </c>
      <c r="H171" s="40">
        <f t="shared" si="22"/>
        <v>79.3333333333333</v>
      </c>
      <c r="I171" s="43"/>
    </row>
    <row r="172" spans="2:9" ht="18" customHeight="1">
      <c r="B172" s="36">
        <v>170</v>
      </c>
      <c r="C172" s="37" t="s">
        <v>309</v>
      </c>
      <c r="D172" s="38" t="s">
        <v>292</v>
      </c>
      <c r="E172" s="39" t="s">
        <v>168</v>
      </c>
      <c r="F172" s="40">
        <v>29.27</v>
      </c>
      <c r="G172" s="40">
        <f t="shared" si="21"/>
        <v>32.522222222222197</v>
      </c>
      <c r="H172" s="40">
        <f t="shared" si="22"/>
        <v>34.233918128654999</v>
      </c>
      <c r="I172" s="43"/>
    </row>
    <row r="173" spans="2:9" ht="18" customHeight="1">
      <c r="B173" s="36">
        <v>171</v>
      </c>
      <c r="C173" s="37" t="s">
        <v>310</v>
      </c>
      <c r="D173" s="38" t="s">
        <v>294</v>
      </c>
      <c r="E173" s="39" t="s">
        <v>168</v>
      </c>
      <c r="F173" s="40">
        <v>32.340000000000003</v>
      </c>
      <c r="G173" s="40">
        <f t="shared" si="21"/>
        <v>35.933333333333302</v>
      </c>
      <c r="H173" s="40">
        <f t="shared" si="22"/>
        <v>37.824561403508802</v>
      </c>
      <c r="I173" s="43"/>
    </row>
    <row r="174" spans="2:9" ht="18" customHeight="1">
      <c r="B174" s="36">
        <v>172</v>
      </c>
      <c r="C174" s="37" t="s">
        <v>311</v>
      </c>
      <c r="D174" s="38" t="s">
        <v>312</v>
      </c>
      <c r="E174" s="39" t="s">
        <v>168</v>
      </c>
      <c r="F174" s="40">
        <v>19</v>
      </c>
      <c r="G174" s="40">
        <f t="shared" si="21"/>
        <v>21.1111111111111</v>
      </c>
      <c r="H174" s="40">
        <f t="shared" si="22"/>
        <v>22.2222222222222</v>
      </c>
      <c r="I174" s="43"/>
    </row>
    <row r="175" spans="2:9" ht="18" customHeight="1">
      <c r="B175" s="36">
        <v>173</v>
      </c>
      <c r="C175" s="37" t="s">
        <v>313</v>
      </c>
      <c r="D175" s="38" t="s">
        <v>314</v>
      </c>
      <c r="E175" s="39" t="s">
        <v>168</v>
      </c>
      <c r="F175" s="40">
        <v>0.17699999999999999</v>
      </c>
      <c r="G175" s="40">
        <f t="shared" si="21"/>
        <v>0.19666666666666699</v>
      </c>
      <c r="H175" s="40">
        <f t="shared" si="22"/>
        <v>0.20701754385964899</v>
      </c>
      <c r="I175" s="43"/>
    </row>
    <row r="176" spans="2:9" ht="18" customHeight="1">
      <c r="B176" s="36">
        <v>174</v>
      </c>
      <c r="C176" s="41" t="s">
        <v>315</v>
      </c>
      <c r="D176" s="38" t="s">
        <v>316</v>
      </c>
      <c r="E176" s="39" t="s">
        <v>11</v>
      </c>
      <c r="F176" s="40">
        <f>'BPC0010176'!I8</f>
        <v>2.5013341917067899</v>
      </c>
      <c r="G176" s="40">
        <f t="shared" ref="G176" si="23">F176/0.6</f>
        <v>4.1688903195113296</v>
      </c>
      <c r="H176" s="40">
        <f t="shared" ref="H176:H178" si="24">G176/0.85</f>
        <v>4.9045768464839101</v>
      </c>
      <c r="I176" s="43"/>
    </row>
    <row r="177" spans="2:9" ht="18" customHeight="1">
      <c r="B177" s="36">
        <v>175</v>
      </c>
      <c r="C177" s="41" t="s">
        <v>317</v>
      </c>
      <c r="D177" s="38" t="s">
        <v>318</v>
      </c>
      <c r="E177" s="39" t="s">
        <v>11</v>
      </c>
      <c r="F177" s="40">
        <f>'SHT0013291'!I4</f>
        <v>2.3287</v>
      </c>
      <c r="G177" s="40">
        <f t="shared" ref="G177:G180" si="25">F177/0.6</f>
        <v>3.8811666666666702</v>
      </c>
      <c r="H177" s="40">
        <f t="shared" ref="H177:H180" si="26">G177/0.85</f>
        <v>4.5660784313725502</v>
      </c>
      <c r="I177" s="43"/>
    </row>
    <row r="178" spans="2:9" ht="18" customHeight="1">
      <c r="B178" s="36">
        <v>176</v>
      </c>
      <c r="C178" s="41" t="s">
        <v>319</v>
      </c>
      <c r="D178" s="38" t="s">
        <v>320</v>
      </c>
      <c r="E178" s="39" t="s">
        <v>11</v>
      </c>
      <c r="F178" s="40">
        <f>'SHT0014945'!I17</f>
        <v>16.340516373860702</v>
      </c>
      <c r="G178" s="40">
        <f t="shared" si="25"/>
        <v>27.2341939564344</v>
      </c>
      <c r="H178" s="40">
        <f t="shared" si="24"/>
        <v>32.040228184040501</v>
      </c>
      <c r="I178" s="43"/>
    </row>
    <row r="179" spans="2:9" ht="18" customHeight="1">
      <c r="B179" s="36">
        <v>177</v>
      </c>
      <c r="C179" s="41" t="s">
        <v>321</v>
      </c>
      <c r="D179" s="38" t="s">
        <v>322</v>
      </c>
      <c r="E179" s="39" t="s">
        <v>11</v>
      </c>
      <c r="F179" s="40">
        <f>'SHT0001662'!I8</f>
        <v>17.325348544651199</v>
      </c>
      <c r="G179" s="40">
        <f t="shared" si="25"/>
        <v>28.875580907751999</v>
      </c>
      <c r="H179" s="40">
        <f t="shared" si="26"/>
        <v>33.9712716561788</v>
      </c>
      <c r="I179" s="43"/>
    </row>
    <row r="180" spans="2:9" ht="18" customHeight="1">
      <c r="B180" s="36">
        <v>178</v>
      </c>
      <c r="C180" s="41" t="s">
        <v>323</v>
      </c>
      <c r="D180" s="38" t="s">
        <v>139</v>
      </c>
      <c r="E180" s="39" t="s">
        <v>11</v>
      </c>
      <c r="F180" s="40">
        <f>'SHT0012349'!I8</f>
        <v>17.325348544651199</v>
      </c>
      <c r="G180" s="40">
        <f t="shared" si="25"/>
        <v>28.875580907751999</v>
      </c>
      <c r="H180" s="40">
        <f t="shared" si="26"/>
        <v>33.9712716561788</v>
      </c>
      <c r="I180" s="43"/>
    </row>
    <row r="181" spans="2:9" ht="18" customHeight="1">
      <c r="B181" s="36">
        <v>179</v>
      </c>
      <c r="C181" s="37" t="s">
        <v>324</v>
      </c>
      <c r="D181" s="38" t="s">
        <v>325</v>
      </c>
      <c r="E181" s="39" t="s">
        <v>168</v>
      </c>
      <c r="F181" s="40">
        <v>31</v>
      </c>
      <c r="G181" s="40">
        <f t="shared" ref="G181:G185" si="27">F181/0.9</f>
        <v>34.4444444444444</v>
      </c>
      <c r="H181" s="40">
        <f t="shared" ref="H181:H185" si="28">G181/0.95</f>
        <v>36.257309941520397</v>
      </c>
      <c r="I181" s="43"/>
    </row>
    <row r="182" spans="2:9" ht="18" customHeight="1">
      <c r="B182" s="36">
        <v>180</v>
      </c>
      <c r="C182" s="37" t="s">
        <v>326</v>
      </c>
      <c r="D182" s="38" t="s">
        <v>327</v>
      </c>
      <c r="E182" s="39" t="s">
        <v>168</v>
      </c>
      <c r="F182" s="40">
        <v>31.48</v>
      </c>
      <c r="G182" s="40">
        <f t="shared" si="27"/>
        <v>34.977777777777803</v>
      </c>
      <c r="H182" s="40">
        <f t="shared" si="28"/>
        <v>36.8187134502924</v>
      </c>
      <c r="I182" s="43"/>
    </row>
    <row r="183" spans="2:9" ht="18" customHeight="1">
      <c r="B183" s="36">
        <v>181</v>
      </c>
      <c r="C183" s="37" t="s">
        <v>328</v>
      </c>
      <c r="D183" s="38" t="s">
        <v>329</v>
      </c>
      <c r="E183" s="39" t="s">
        <v>168</v>
      </c>
      <c r="F183" s="40">
        <v>18.82</v>
      </c>
      <c r="G183" s="40">
        <f t="shared" si="27"/>
        <v>20.911111111111101</v>
      </c>
      <c r="H183" s="40">
        <f t="shared" si="28"/>
        <v>22.011695906432699</v>
      </c>
      <c r="I183" s="43"/>
    </row>
    <row r="184" spans="2:9" ht="18" customHeight="1">
      <c r="B184" s="36">
        <v>182</v>
      </c>
      <c r="C184" s="37" t="s">
        <v>330</v>
      </c>
      <c r="D184" s="38" t="s">
        <v>331</v>
      </c>
      <c r="E184" s="39" t="s">
        <v>168</v>
      </c>
      <c r="F184" s="40">
        <v>70.795995701999999</v>
      </c>
      <c r="G184" s="40">
        <f t="shared" si="27"/>
        <v>78.662217446666702</v>
      </c>
      <c r="H184" s="40">
        <f t="shared" si="28"/>
        <v>82.802334154386003</v>
      </c>
      <c r="I184" s="43"/>
    </row>
    <row r="185" spans="2:9" ht="18" customHeight="1">
      <c r="B185" s="36">
        <v>183</v>
      </c>
      <c r="C185" s="37" t="s">
        <v>332</v>
      </c>
      <c r="D185" s="38" t="s">
        <v>333</v>
      </c>
      <c r="E185" s="39" t="s">
        <v>168</v>
      </c>
      <c r="F185" s="40">
        <v>1.6814</v>
      </c>
      <c r="G185" s="40">
        <f t="shared" si="27"/>
        <v>1.86822222222222</v>
      </c>
      <c r="H185" s="40">
        <f t="shared" si="28"/>
        <v>1.9665497076023399</v>
      </c>
      <c r="I185" s="43"/>
    </row>
    <row r="186" spans="2:9" ht="18" customHeight="1">
      <c r="B186" s="36">
        <v>184</v>
      </c>
      <c r="C186" s="41" t="s">
        <v>334</v>
      </c>
      <c r="D186" s="38" t="s">
        <v>335</v>
      </c>
      <c r="E186" s="39" t="s">
        <v>11</v>
      </c>
      <c r="F186" s="40">
        <f>'SHT0017644'!I18</f>
        <v>28.308395669560198</v>
      </c>
      <c r="G186" s="40">
        <f>F186/0.6</f>
        <v>47.180659449266997</v>
      </c>
      <c r="H186" s="40">
        <f>G186/0.85</f>
        <v>55.506658175608202</v>
      </c>
      <c r="I186" s="43"/>
    </row>
  </sheetData>
  <autoFilter ref="B2:F186"/>
  <sortState ref="B3:I187">
    <sortCondition ref="D3:D91"/>
  </sortState>
  <mergeCells count="1">
    <mergeCell ref="B1:I1"/>
  </mergeCells>
  <phoneticPr fontId="20" type="noConversion"/>
  <conditionalFormatting sqref="B2">
    <cfRule type="duplicateValues" dxfId="1" priority="1"/>
  </conditionalFormatting>
  <conditionalFormatting sqref="D2:E2">
    <cfRule type="duplicateValues" dxfId="0" priority="2"/>
  </conditionalFormatting>
  <hyperlinks>
    <hyperlink ref="C72" location="BEC0010039!A1" display="BEC0010039"/>
    <hyperlink ref="C90" location="BPC0000002!A1" display="BPC0000002"/>
    <hyperlink ref="C58" location="BPC0010161!A1" display="BPC0010161"/>
    <hyperlink ref="C4" location="BPC0010177!A1" display="BPC0010177"/>
    <hyperlink ref="C12" location="SHT0010230!A1" display="SHT0010230"/>
    <hyperlink ref="C65" location="SHT0011982!A1" display="SHT0011982"/>
    <hyperlink ref="C73" location="SHT0012022!A1" display="SHT0012022"/>
    <hyperlink ref="C18" location="SHT0012172!A1" display="SHT0012172"/>
    <hyperlink ref="C33" location="SHT0012393!A1" display="SHT0012393"/>
    <hyperlink ref="C32" location="SHT0012401!A1" display="SHT0012401"/>
    <hyperlink ref="C10" location="SHT0012447!A1" display="SHT0012447"/>
    <hyperlink ref="C5" location="SHT0013134!A1" display="SHT0013134"/>
    <hyperlink ref="C78" location="SHT0013272!A1" display="SHT0013272"/>
    <hyperlink ref="C3" location="SHT0013298!A1" display="SHT0013298"/>
    <hyperlink ref="C74" location="SHT0013365!A1" display="SHT0013365"/>
    <hyperlink ref="C60" location="SHT0013662!A1" display="SHT0013662"/>
    <hyperlink ref="C11" location="SHT0014013!A1" display="SHT0014013"/>
    <hyperlink ref="C19" location="SHT0014169!A1" display="SHT0014169"/>
    <hyperlink ref="C67" location="SHT0014571!A1" display="SHT0014571"/>
    <hyperlink ref="C28" location="SHT0014645!A1" display="SHT0014645"/>
    <hyperlink ref="C20" location="SHT0014722!A1" display="SHT0014722"/>
    <hyperlink ref="C59" location="SHT0014803!A1" display="SHT0014803"/>
    <hyperlink ref="C75" location="SHT0015090!A1" display="SHT0015090"/>
    <hyperlink ref="C57" location="SLT0010277!A1" display="SLT0010277"/>
    <hyperlink ref="C48" location="SHT0015934!A1" display="SHT0015934"/>
    <hyperlink ref="C13" location="BPC0010060!A1" display="BPC0010060"/>
    <hyperlink ref="C71" location="BEC0010024!A1" display="BEC0010024"/>
    <hyperlink ref="C14" location="SHT0000098!A1" display="SHT0000098"/>
    <hyperlink ref="C79" location="SHT0010251!A1" display="SHT0010251"/>
    <hyperlink ref="C9" location="BPC0000047!A1" display="BPC0000047"/>
    <hyperlink ref="C61" location="SHT0012024!A1" display="SHT0012024"/>
    <hyperlink ref="C84" location="SHT0010907!A1" display="SHT0010907"/>
    <hyperlink ref="C68" location="SHT0011481!A1" display="SHT0011481"/>
    <hyperlink ref="C36" location="SHT0011509!A1" display="SHT0011509"/>
    <hyperlink ref="C47" location="BPC0000008!A1" display="BPC0000008"/>
    <hyperlink ref="C63" location="SHT0000505!A1" display="SHT0000505"/>
    <hyperlink ref="C69" location="SHT0011480!A1" display="SHT0011480"/>
    <hyperlink ref="C39" location="SHT0011506!A1" display="SHT0011506"/>
    <hyperlink ref="C77" location="SHT0014832!A1" display="SHT0014832"/>
    <hyperlink ref="C8" location="SHT0000144!A1" display="SHT0000144"/>
    <hyperlink ref="C66" location="SHT0013334!A1" display="SHT0013334"/>
    <hyperlink ref="C89" location="SHT0011046!A1" display="SHT0011046"/>
    <hyperlink ref="C49" location="SHT0016099!A1" display="SHT0016099"/>
    <hyperlink ref="C21" location="SHT0014831!A1" display="SHT0014831"/>
    <hyperlink ref="C76" location="BPC0010220!A1" display="BPC0010220"/>
    <hyperlink ref="C22" location="SHT0016950!A1" display="SHT0016950"/>
    <hyperlink ref="C50" location="SHT0017083!A1" display="SHT0017083"/>
    <hyperlink ref="C23" location="SHT0017132!A1" display="SHT0017132"/>
    <hyperlink ref="C24" location="SHT0017154!A1" display="SHT0017154"/>
    <hyperlink ref="C46" location="SLT0012023!A1" display="SLT0012023"/>
    <hyperlink ref="C53" location="SLT0012154!A1" display="SLT0012154"/>
    <hyperlink ref="C54" location="SLT0012155!A1" display="SLT0012155"/>
    <hyperlink ref="C37" location="SHT0015238!A1" display="SHT0015238"/>
    <hyperlink ref="C43" location="SHT0015241!A1" display="SHT0015241"/>
    <hyperlink ref="C81" location="SHT0015237!A1" display="SHT0015237"/>
    <hyperlink ref="C85" location="SHT0015239!A1" display="SHT0015239"/>
    <hyperlink ref="C41" location="SHT0015536!A1" display="SHT0015536"/>
    <hyperlink ref="C70" location="SHT0017182!A1" display="SHT0017182"/>
    <hyperlink ref="C25" location="SHT0015973!A1" display="SHT0015973"/>
    <hyperlink ref="C83" location="SHT0016241!A1" display="SHT0016241"/>
    <hyperlink ref="C7" location="SHT0016953!A1" display="SHT0016953"/>
    <hyperlink ref="C16" location="SHT0016965!A1" display="SHT0016965"/>
    <hyperlink ref="C29" location="SHT0016966!A1" display="SHT0016966"/>
    <hyperlink ref="C31" location="SHT0016059!A1" display="SHT0016059"/>
    <hyperlink ref="C15" location="SHT0014356!A1" display="SHT0014356"/>
    <hyperlink ref="C40" location="SHT0015535!A1" display="SHT0015535"/>
    <hyperlink ref="C82" location="SHT0015975!A1" display="SHT0015975"/>
    <hyperlink ref="C30" location="SHT0016242!A1" display="SHT0016242"/>
    <hyperlink ref="C51" location="SLT0012246!A1" display="SLT0012246"/>
    <hyperlink ref="C52" location="SLT0012247!A1" display="SLT0012247"/>
    <hyperlink ref="C34" location="SHT0013264!A1" display="SHT0013264"/>
    <hyperlink ref="C80" location="SHT0010904!A1" display="SHT0010904"/>
    <hyperlink ref="C38" location="SHT0016905!A1" display="SHT0016905"/>
    <hyperlink ref="C86" location="SHT0017376!A1" display="SHT0017376"/>
    <hyperlink ref="C55" location="SLT0012307!A1" display="SLT0012307"/>
    <hyperlink ref="C56" location="SLT0012308!A1" display="SLT0012308"/>
    <hyperlink ref="C87" location="SHT0017519!A1" display="SHT0017519"/>
    <hyperlink ref="C35" location="SHT0013273!A1" display="SHT0013273"/>
    <hyperlink ref="C17" location="SHT0017359!A1" display="SHT0017359"/>
    <hyperlink ref="C26" location="SHT0017643!A1" display="SHT0017643"/>
    <hyperlink ref="C27" location="SHT0017687!A1" display="SHT0017687"/>
    <hyperlink ref="C88" location="SHT0017618!A1" display="SHT0017618"/>
    <hyperlink ref="C62" location="SHT0015097!A1" display="SHT0015097"/>
    <hyperlink ref="C42" location="BPC0010251!A1" display="BPC0010251"/>
    <hyperlink ref="C6" location="SHT0016487!A1" display="SHT0016487"/>
    <hyperlink ref="C64" location="SHT0010941!A1" display="SHT0010941"/>
    <hyperlink ref="C91" location="SHT0013655!A1" display="SHT0013655"/>
    <hyperlink ref="C92" location="BEC0010039!A1" display="BEC0010122"/>
    <hyperlink ref="C100" location="SHT0012130!A1" display="SHT0012130"/>
    <hyperlink ref="C101" location="SHT0012131!A1" display="SHT0012131"/>
    <hyperlink ref="C102" location="SHT0013736!A1" display="SHT0013736"/>
    <hyperlink ref="C103" location="SHT0012989!A1" display="SHT0012989"/>
    <hyperlink ref="C104" location="SHT0014603!A1" display="SHT0014603"/>
    <hyperlink ref="C105" location="SHT0017152!A1" display="SHT0017152"/>
    <hyperlink ref="C106" location="SHT0017153!A1" display="SHT0017153"/>
    <hyperlink ref="C107" location="SHT0013737!A1" display="SHT0013737"/>
    <hyperlink ref="C108" location="SHT0013955!A1" display="SHT0013955"/>
    <hyperlink ref="C109" location="SHT0014721!A1" display="SHT0014721"/>
    <hyperlink ref="C110" location="SHT0014777!A1" display="SHT0014777"/>
    <hyperlink ref="C111" location="SHT0014778!A1" display="SHT0014778"/>
    <hyperlink ref="C112" location="SHT0014790!A1" display="SHT0014790"/>
    <hyperlink ref="C113" location="BPC0010181!A1" display="BPC0010181"/>
    <hyperlink ref="C114" location="SHT0001641!A1" display="SHT0001641"/>
    <hyperlink ref="C115" location="SHT0012191!A1" display="SHT0012191"/>
    <hyperlink ref="C116" location="SHT0012958!A1" display="SHT0012958"/>
    <hyperlink ref="C117" location="SHT0016985!A1" display="SHT0016985"/>
    <hyperlink ref="C119" location="SHT0015047!A1" display="SHT0015047"/>
    <hyperlink ref="C120" location="SHT0015961!A1" display="SHT0015961"/>
    <hyperlink ref="C121" location="SHT0016060!A1" display="SHT0016060"/>
    <hyperlink ref="C122" location="SHT0014570!A1" display="SHT0014570"/>
    <hyperlink ref="C123" location="SHT0017412!A1" display="SHT0017412"/>
    <hyperlink ref="C124" location="BPC0010346!A1" display="BPC0010346"/>
    <hyperlink ref="C133" location="SHT0000456!A1" display="SHT0000456"/>
    <hyperlink ref="C134" location="SHT0000701!A1" display="SHT0000701"/>
    <hyperlink ref="C135" location="SHT0001071!A1" display="SHT0001071"/>
    <hyperlink ref="C136" location="SHT0012205!A1" display="SHT0012205"/>
    <hyperlink ref="C137" location="SHT0011472!A1" display="SHT0011472"/>
    <hyperlink ref="C138" location="SHT0013271!A1" display="SHT0013271"/>
    <hyperlink ref="C139" location="SHT0013292!A1" display="SHT0013292"/>
    <hyperlink ref="C140" location="SHT0013274!A1" display="SHT0013274"/>
    <hyperlink ref="C141" location="SHT0013492!A1" display="SHT0013492"/>
    <hyperlink ref="C142" location="SHT0012172!A1" display="BPC0010077"/>
    <hyperlink ref="C143" location="SHT0012173!A1" display="SHT0012173"/>
    <hyperlink ref="C144" location="SHT0013261!A1" display="SHT0013261"/>
    <hyperlink ref="C146" location="SHT0015002!A1" display="SHT0015002"/>
    <hyperlink ref="C147" location="SHT0015089!A1" display="SHT0015089"/>
    <hyperlink ref="C148" location="BPC0000046!A1" display="BPC0000046"/>
    <hyperlink ref="C176" location="BPC0010176!A1" display="BPC0010176"/>
    <hyperlink ref="C177" location="SHT0013291!A1" display="SHT0013291"/>
    <hyperlink ref="C178" location="SHT0014945!A1" display="SHT0014945"/>
    <hyperlink ref="C179" location="SHT0001662!A1" display="SHT0001662"/>
    <hyperlink ref="C180" location="SHT0012349!A1" display="SHT0012349"/>
    <hyperlink ref="C186" location="SHT0017644!A1" display="SHT0017644"/>
  </hyperlinks>
  <pageMargins left="0.70069444444444495" right="0.70069444444444495" top="0.75138888888888899" bottom="0.75138888888888899" header="0.29861111111111099" footer="0.29861111111111099"/>
  <pageSetup paperSize="9" scale="85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7" sqref="A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9.625" customWidth="1"/>
    <col min="6" max="6" width="7.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61</v>
      </c>
      <c r="B2" s="5" t="s">
        <v>345</v>
      </c>
      <c r="C2" s="5" t="s">
        <v>346</v>
      </c>
      <c r="D2" s="4" t="s">
        <v>684</v>
      </c>
      <c r="E2" s="4" t="s">
        <v>685</v>
      </c>
      <c r="F2" s="5" t="s">
        <v>686</v>
      </c>
      <c r="G2" s="6">
        <v>4</v>
      </c>
      <c r="H2" s="7">
        <v>0.18</v>
      </c>
      <c r="I2" s="9">
        <f t="shared" ref="I2:I10" si="0">H2*G2</f>
        <v>0.72</v>
      </c>
      <c r="J2" s="10">
        <v>44614</v>
      </c>
    </row>
    <row r="3" spans="1:10" s="1" customFormat="1" ht="16.5" customHeight="1">
      <c r="A3" s="12" t="s">
        <v>61</v>
      </c>
      <c r="B3" s="13" t="s">
        <v>345</v>
      </c>
      <c r="C3" s="13" t="s">
        <v>346</v>
      </c>
      <c r="D3" s="12" t="s">
        <v>687</v>
      </c>
      <c r="E3" s="12" t="s">
        <v>688</v>
      </c>
      <c r="F3" s="13" t="s">
        <v>686</v>
      </c>
      <c r="G3" s="14">
        <v>1</v>
      </c>
      <c r="H3" s="7">
        <v>14.5</v>
      </c>
      <c r="I3" s="9">
        <f t="shared" si="0"/>
        <v>14.5</v>
      </c>
      <c r="J3" s="16">
        <v>44614</v>
      </c>
    </row>
    <row r="4" spans="1:10" s="1" customFormat="1" ht="16.5" customHeight="1">
      <c r="A4" s="4" t="s">
        <v>61</v>
      </c>
      <c r="B4" s="5" t="s">
        <v>345</v>
      </c>
      <c r="C4" s="5" t="s">
        <v>346</v>
      </c>
      <c r="D4" s="4" t="s">
        <v>689</v>
      </c>
      <c r="E4" s="4" t="s">
        <v>690</v>
      </c>
      <c r="F4" s="5" t="s">
        <v>686</v>
      </c>
      <c r="G4" s="6">
        <v>1</v>
      </c>
      <c r="H4" s="7">
        <v>26.75</v>
      </c>
      <c r="I4" s="9">
        <f t="shared" si="0"/>
        <v>26.75</v>
      </c>
      <c r="J4" s="10">
        <v>44614</v>
      </c>
    </row>
    <row r="5" spans="1:10" s="1" customFormat="1" ht="16.5" customHeight="1">
      <c r="A5" s="12" t="s">
        <v>61</v>
      </c>
      <c r="B5" s="13" t="s">
        <v>345</v>
      </c>
      <c r="C5" s="13" t="s">
        <v>346</v>
      </c>
      <c r="D5" s="12" t="s">
        <v>691</v>
      </c>
      <c r="E5" s="12" t="s">
        <v>692</v>
      </c>
      <c r="F5" s="13" t="s">
        <v>686</v>
      </c>
      <c r="G5" s="14">
        <v>1</v>
      </c>
      <c r="H5" s="7">
        <v>1</v>
      </c>
      <c r="I5" s="9">
        <f t="shared" si="0"/>
        <v>1</v>
      </c>
      <c r="J5" s="16">
        <v>44679</v>
      </c>
    </row>
    <row r="6" spans="1:10" s="1" customFormat="1" ht="16.5" customHeight="1">
      <c r="A6" s="4" t="s">
        <v>61</v>
      </c>
      <c r="B6" s="5" t="s">
        <v>345</v>
      </c>
      <c r="C6" s="5" t="s">
        <v>346</v>
      </c>
      <c r="D6" s="4" t="s">
        <v>693</v>
      </c>
      <c r="E6" s="4" t="s">
        <v>694</v>
      </c>
      <c r="F6" s="5" t="s">
        <v>349</v>
      </c>
      <c r="G6" s="6">
        <v>0.1</v>
      </c>
      <c r="H6" s="7">
        <v>9.2919999999999998</v>
      </c>
      <c r="I6" s="9">
        <f t="shared" si="0"/>
        <v>0.92920000000000003</v>
      </c>
      <c r="J6" s="10">
        <v>44621</v>
      </c>
    </row>
    <row r="7" spans="1:10" s="1" customFormat="1" ht="16.5" customHeight="1">
      <c r="A7" s="12" t="s">
        <v>61</v>
      </c>
      <c r="B7" s="13" t="s">
        <v>345</v>
      </c>
      <c r="C7" s="13" t="s">
        <v>346</v>
      </c>
      <c r="D7" s="12" t="s">
        <v>695</v>
      </c>
      <c r="E7" s="12" t="s">
        <v>696</v>
      </c>
      <c r="F7" s="13" t="s">
        <v>349</v>
      </c>
      <c r="G7" s="14">
        <v>1</v>
      </c>
      <c r="H7" s="7">
        <v>0.28999999999999998</v>
      </c>
      <c r="I7" s="9">
        <f t="shared" si="0"/>
        <v>0.28999999999999998</v>
      </c>
      <c r="J7" s="16">
        <v>44621</v>
      </c>
    </row>
    <row r="8" spans="1:10" s="1" customFormat="1" ht="16.5" customHeight="1">
      <c r="A8" s="4" t="s">
        <v>61</v>
      </c>
      <c r="B8" s="5" t="s">
        <v>345</v>
      </c>
      <c r="C8" s="5" t="s">
        <v>346</v>
      </c>
      <c r="D8" s="4" t="s">
        <v>697</v>
      </c>
      <c r="E8" s="4" t="s">
        <v>698</v>
      </c>
      <c r="F8" s="5" t="s">
        <v>349</v>
      </c>
      <c r="G8" s="6">
        <v>0.2</v>
      </c>
      <c r="H8" s="7">
        <v>3.64</v>
      </c>
      <c r="I8" s="9">
        <f t="shared" si="0"/>
        <v>0.72799999999999998</v>
      </c>
      <c r="J8" s="10">
        <v>44621</v>
      </c>
    </row>
    <row r="9" spans="1:10" s="1" customFormat="1" ht="16.5" customHeight="1">
      <c r="A9" s="12" t="s">
        <v>61</v>
      </c>
      <c r="B9" s="13" t="s">
        <v>345</v>
      </c>
      <c r="C9" s="13" t="s">
        <v>346</v>
      </c>
      <c r="D9" s="12" t="s">
        <v>699</v>
      </c>
      <c r="E9" s="12" t="s">
        <v>700</v>
      </c>
      <c r="F9" s="13" t="s">
        <v>349</v>
      </c>
      <c r="G9" s="14">
        <v>0.1</v>
      </c>
      <c r="H9" s="7">
        <v>1.3273999999999999</v>
      </c>
      <c r="I9" s="9">
        <f t="shared" si="0"/>
        <v>0.13274</v>
      </c>
      <c r="J9" s="16">
        <v>44621</v>
      </c>
    </row>
    <row r="10" spans="1:10" s="1" customFormat="1" ht="16.5" customHeight="1">
      <c r="A10" s="4" t="s">
        <v>61</v>
      </c>
      <c r="B10" s="5" t="s">
        <v>345</v>
      </c>
      <c r="C10" s="5" t="s">
        <v>346</v>
      </c>
      <c r="D10" s="4" t="s">
        <v>701</v>
      </c>
      <c r="E10" s="4" t="s">
        <v>702</v>
      </c>
      <c r="F10" s="5" t="s">
        <v>349</v>
      </c>
      <c r="G10" s="6">
        <v>1</v>
      </c>
      <c r="H10" s="7">
        <v>0.12</v>
      </c>
      <c r="I10" s="9">
        <f t="shared" si="0"/>
        <v>0.12</v>
      </c>
      <c r="J10" s="10">
        <v>44679</v>
      </c>
    </row>
    <row r="11" spans="1:10">
      <c r="I11" s="11">
        <f>SUM(I2:I10)</f>
        <v>45.169939999999997</v>
      </c>
    </row>
  </sheetData>
  <phoneticPr fontId="20" type="noConversion"/>
  <pageMargins left="0.75" right="0.75" top="1" bottom="1" header="0.5" footer="0.5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I20" sqref="I2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5.95" customHeight="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201</v>
      </c>
      <c r="B2" s="5" t="s">
        <v>345</v>
      </c>
      <c r="C2" s="5" t="s">
        <v>346</v>
      </c>
      <c r="D2" s="4" t="s">
        <v>526</v>
      </c>
      <c r="E2" s="4" t="s">
        <v>527</v>
      </c>
      <c r="F2" s="5" t="s">
        <v>349</v>
      </c>
      <c r="G2" s="6">
        <v>1</v>
      </c>
      <c r="H2" s="7">
        <v>3.10834578384212</v>
      </c>
      <c r="I2" s="9">
        <f t="shared" ref="I2:I18" si="0">H2*G2</f>
        <v>3.10834578384212</v>
      </c>
      <c r="J2" s="10">
        <v>44743</v>
      </c>
    </row>
    <row r="3" spans="1:10" s="1" customFormat="1" ht="16.5" customHeight="1">
      <c r="A3" s="12" t="s">
        <v>201</v>
      </c>
      <c r="B3" s="13" t="s">
        <v>345</v>
      </c>
      <c r="C3" s="13" t="s">
        <v>346</v>
      </c>
      <c r="D3" s="12" t="s">
        <v>518</v>
      </c>
      <c r="E3" s="12" t="s">
        <v>519</v>
      </c>
      <c r="F3" s="13" t="s">
        <v>349</v>
      </c>
      <c r="G3" s="14">
        <v>0.16</v>
      </c>
      <c r="H3" s="7">
        <v>0.58899999999999997</v>
      </c>
      <c r="I3" s="9">
        <f t="shared" si="0"/>
        <v>9.4240000000000004E-2</v>
      </c>
      <c r="J3" s="16">
        <v>44804</v>
      </c>
    </row>
    <row r="4" spans="1:10" s="1" customFormat="1" ht="16.5" customHeight="1">
      <c r="A4" s="4" t="s">
        <v>201</v>
      </c>
      <c r="B4" s="5" t="s">
        <v>345</v>
      </c>
      <c r="C4" s="5" t="s">
        <v>346</v>
      </c>
      <c r="D4" s="4" t="s">
        <v>483</v>
      </c>
      <c r="E4" s="4" t="s">
        <v>484</v>
      </c>
      <c r="F4" s="5" t="s">
        <v>349</v>
      </c>
      <c r="G4" s="6">
        <v>1</v>
      </c>
      <c r="H4" s="7">
        <v>0.24093969243986299</v>
      </c>
      <c r="I4" s="9">
        <f t="shared" si="0"/>
        <v>0.24093969243986299</v>
      </c>
      <c r="J4" s="10">
        <v>44743</v>
      </c>
    </row>
    <row r="5" spans="1:10" s="1" customFormat="1" ht="16.5" customHeight="1">
      <c r="A5" s="12" t="s">
        <v>201</v>
      </c>
      <c r="B5" s="13" t="s">
        <v>345</v>
      </c>
      <c r="C5" s="13" t="s">
        <v>346</v>
      </c>
      <c r="D5" s="12" t="s">
        <v>227</v>
      </c>
      <c r="E5" s="12" t="s">
        <v>228</v>
      </c>
      <c r="F5" s="13" t="s">
        <v>443</v>
      </c>
      <c r="G5" s="14">
        <v>1</v>
      </c>
      <c r="H5" s="7">
        <v>0.28858469243986301</v>
      </c>
      <c r="I5" s="9">
        <f t="shared" si="0"/>
        <v>0.28858469243986301</v>
      </c>
      <c r="J5" s="16">
        <v>44743</v>
      </c>
    </row>
    <row r="6" spans="1:10" s="1" customFormat="1" ht="16.5" customHeight="1">
      <c r="A6" s="4" t="s">
        <v>201</v>
      </c>
      <c r="B6" s="5" t="s">
        <v>345</v>
      </c>
      <c r="C6" s="5" t="s">
        <v>346</v>
      </c>
      <c r="D6" s="4" t="s">
        <v>523</v>
      </c>
      <c r="E6" s="4" t="s">
        <v>524</v>
      </c>
      <c r="F6" s="5" t="s">
        <v>525</v>
      </c>
      <c r="G6" s="6">
        <v>1</v>
      </c>
      <c r="H6" s="7">
        <f>I33</f>
        <v>5.8204000000000002</v>
      </c>
      <c r="I6" s="9">
        <f t="shared" si="0"/>
        <v>5.8204000000000002</v>
      </c>
      <c r="J6" s="10">
        <v>44743</v>
      </c>
    </row>
    <row r="7" spans="1:10" s="1" customFormat="1" ht="16.5" customHeight="1">
      <c r="A7" s="12" t="s">
        <v>201</v>
      </c>
      <c r="B7" s="13" t="s">
        <v>345</v>
      </c>
      <c r="C7" s="13" t="s">
        <v>346</v>
      </c>
      <c r="D7" s="12" t="s">
        <v>513</v>
      </c>
      <c r="E7" s="12" t="s">
        <v>514</v>
      </c>
      <c r="F7" s="13" t="s">
        <v>515</v>
      </c>
      <c r="G7" s="14">
        <v>1</v>
      </c>
      <c r="H7" s="7">
        <v>0.05</v>
      </c>
      <c r="I7" s="9">
        <f t="shared" si="0"/>
        <v>0.05</v>
      </c>
      <c r="J7" s="16">
        <v>44743</v>
      </c>
    </row>
    <row r="8" spans="1:10" s="1" customFormat="1" ht="16.5" customHeight="1">
      <c r="A8" s="4" t="s">
        <v>201</v>
      </c>
      <c r="B8" s="5" t="s">
        <v>345</v>
      </c>
      <c r="C8" s="5" t="s">
        <v>346</v>
      </c>
      <c r="D8" s="4" t="s">
        <v>223</v>
      </c>
      <c r="E8" s="4" t="s">
        <v>224</v>
      </c>
      <c r="F8" s="5" t="s">
        <v>444</v>
      </c>
      <c r="G8" s="6">
        <v>6</v>
      </c>
      <c r="H8" s="7">
        <v>0.120565034394672</v>
      </c>
      <c r="I8" s="9">
        <f t="shared" si="0"/>
        <v>0.72339020636803197</v>
      </c>
      <c r="J8" s="10">
        <v>44743</v>
      </c>
    </row>
    <row r="9" spans="1:10" s="1" customFormat="1" ht="16.5" customHeight="1">
      <c r="A9" s="12" t="s">
        <v>201</v>
      </c>
      <c r="B9" s="13" t="s">
        <v>345</v>
      </c>
      <c r="C9" s="13" t="s">
        <v>346</v>
      </c>
      <c r="D9" s="12" t="s">
        <v>445</v>
      </c>
      <c r="E9" s="12" t="s">
        <v>446</v>
      </c>
      <c r="F9" s="13" t="s">
        <v>447</v>
      </c>
      <c r="G9" s="14">
        <v>0.69</v>
      </c>
      <c r="H9" s="7">
        <v>1.7257</v>
      </c>
      <c r="I9" s="9">
        <f t="shared" si="0"/>
        <v>1.190733</v>
      </c>
      <c r="J9" s="16">
        <v>44804</v>
      </c>
    </row>
    <row r="10" spans="1:10" s="1" customFormat="1" ht="16.5" customHeight="1">
      <c r="A10" s="4" t="s">
        <v>201</v>
      </c>
      <c r="B10" s="5" t="s">
        <v>345</v>
      </c>
      <c r="C10" s="5" t="s">
        <v>346</v>
      </c>
      <c r="D10" s="4" t="s">
        <v>332</v>
      </c>
      <c r="E10" s="4" t="s">
        <v>333</v>
      </c>
      <c r="F10" s="5" t="s">
        <v>448</v>
      </c>
      <c r="G10" s="6">
        <v>0.98</v>
      </c>
      <c r="H10" s="7">
        <v>1.6814</v>
      </c>
      <c r="I10" s="9">
        <f t="shared" si="0"/>
        <v>1.647772</v>
      </c>
      <c r="J10" s="10">
        <v>44804</v>
      </c>
    </row>
    <row r="11" spans="1:10" s="1" customFormat="1" ht="16.5" customHeight="1">
      <c r="A11" s="12" t="s">
        <v>201</v>
      </c>
      <c r="B11" s="13" t="s">
        <v>345</v>
      </c>
      <c r="C11" s="13" t="s">
        <v>346</v>
      </c>
      <c r="D11" s="12" t="s">
        <v>449</v>
      </c>
      <c r="E11" s="12" t="s">
        <v>450</v>
      </c>
      <c r="F11" s="13" t="s">
        <v>447</v>
      </c>
      <c r="G11" s="14">
        <v>1.37</v>
      </c>
      <c r="H11" s="7">
        <v>1.7257</v>
      </c>
      <c r="I11" s="9">
        <f t="shared" si="0"/>
        <v>2.3642089999999998</v>
      </c>
      <c r="J11" s="16">
        <v>44743</v>
      </c>
    </row>
    <row r="12" spans="1:10" s="1" customFormat="1" ht="16.5" customHeight="1">
      <c r="A12" s="4" t="s">
        <v>201</v>
      </c>
      <c r="B12" s="5" t="s">
        <v>345</v>
      </c>
      <c r="C12" s="5" t="s">
        <v>346</v>
      </c>
      <c r="D12" s="4" t="s">
        <v>440</v>
      </c>
      <c r="E12" s="4" t="s">
        <v>441</v>
      </c>
      <c r="F12" s="5" t="s">
        <v>442</v>
      </c>
      <c r="G12" s="6">
        <v>0.05</v>
      </c>
      <c r="H12" s="7">
        <v>0.40350000000000003</v>
      </c>
      <c r="I12" s="9">
        <f t="shared" si="0"/>
        <v>2.0174999999999998E-2</v>
      </c>
      <c r="J12" s="10">
        <v>44865</v>
      </c>
    </row>
    <row r="13" spans="1:10" s="1" customFormat="1" ht="16.5" customHeight="1">
      <c r="A13" s="12" t="s">
        <v>201</v>
      </c>
      <c r="B13" s="13" t="s">
        <v>345</v>
      </c>
      <c r="C13" s="13" t="s">
        <v>346</v>
      </c>
      <c r="D13" s="12" t="s">
        <v>542</v>
      </c>
      <c r="E13" s="12" t="s">
        <v>543</v>
      </c>
      <c r="F13" s="13" t="s">
        <v>349</v>
      </c>
      <c r="G13" s="14">
        <v>1</v>
      </c>
      <c r="H13" s="7">
        <v>2.25664E-2</v>
      </c>
      <c r="I13" s="9">
        <f t="shared" si="0"/>
        <v>2.25664E-2</v>
      </c>
      <c r="J13" s="16">
        <v>44743</v>
      </c>
    </row>
    <row r="14" spans="1:10" s="1" customFormat="1" ht="16.5" customHeight="1">
      <c r="A14" s="4" t="s">
        <v>201</v>
      </c>
      <c r="B14" s="5" t="s">
        <v>345</v>
      </c>
      <c r="C14" s="5" t="s">
        <v>346</v>
      </c>
      <c r="D14" s="4" t="s">
        <v>463</v>
      </c>
      <c r="E14" s="4" t="s">
        <v>464</v>
      </c>
      <c r="F14" s="5" t="s">
        <v>465</v>
      </c>
      <c r="G14" s="6">
        <v>1.67E-2</v>
      </c>
      <c r="H14" s="7">
        <v>6.2127999999999997</v>
      </c>
      <c r="I14" s="9">
        <f t="shared" si="0"/>
        <v>0.10375376</v>
      </c>
      <c r="J14" s="10">
        <v>44865</v>
      </c>
    </row>
    <row r="15" spans="1:10" s="1" customFormat="1" ht="16.5" customHeight="1">
      <c r="A15" s="12" t="s">
        <v>201</v>
      </c>
      <c r="B15" s="13" t="s">
        <v>345</v>
      </c>
      <c r="C15" s="13" t="s">
        <v>346</v>
      </c>
      <c r="D15" s="12" t="s">
        <v>487</v>
      </c>
      <c r="E15" s="12" t="s">
        <v>488</v>
      </c>
      <c r="F15" s="13" t="s">
        <v>489</v>
      </c>
      <c r="G15" s="14">
        <v>2</v>
      </c>
      <c r="H15" s="7">
        <v>0.1862</v>
      </c>
      <c r="I15" s="9">
        <f t="shared" si="0"/>
        <v>0.37240000000000001</v>
      </c>
      <c r="J15" s="16">
        <v>44743</v>
      </c>
    </row>
    <row r="16" spans="1:10" s="1" customFormat="1" ht="16.5" customHeight="1">
      <c r="A16" s="4" t="s">
        <v>201</v>
      </c>
      <c r="B16" s="5" t="s">
        <v>345</v>
      </c>
      <c r="C16" s="5" t="s">
        <v>346</v>
      </c>
      <c r="D16" s="4" t="s">
        <v>485</v>
      </c>
      <c r="E16" s="4" t="s">
        <v>486</v>
      </c>
      <c r="F16" s="5" t="s">
        <v>349</v>
      </c>
      <c r="G16" s="6">
        <v>1</v>
      </c>
      <c r="H16" s="7">
        <v>0.26550000000000001</v>
      </c>
      <c r="I16" s="9">
        <f t="shared" si="0"/>
        <v>0.26550000000000001</v>
      </c>
      <c r="J16" s="10">
        <v>44743</v>
      </c>
    </row>
    <row r="17" spans="1:10" s="1" customFormat="1" ht="16.5" customHeight="1">
      <c r="A17" s="12" t="s">
        <v>201</v>
      </c>
      <c r="B17" s="13" t="s">
        <v>345</v>
      </c>
      <c r="C17" s="13" t="s">
        <v>346</v>
      </c>
      <c r="D17" s="12" t="s">
        <v>1150</v>
      </c>
      <c r="E17" s="12" t="s">
        <v>1151</v>
      </c>
      <c r="F17" s="13" t="s">
        <v>349</v>
      </c>
      <c r="G17" s="14">
        <v>1</v>
      </c>
      <c r="H17" s="7">
        <v>0.96499999999999997</v>
      </c>
      <c r="I17" s="9">
        <f t="shared" si="0"/>
        <v>0.96499999999999997</v>
      </c>
      <c r="J17" s="16">
        <v>44743</v>
      </c>
    </row>
    <row r="18" spans="1:10" s="1" customFormat="1" ht="16.5" customHeight="1">
      <c r="A18" s="4" t="s">
        <v>201</v>
      </c>
      <c r="B18" s="5" t="s">
        <v>345</v>
      </c>
      <c r="C18" s="5" t="s">
        <v>346</v>
      </c>
      <c r="D18" s="4" t="s">
        <v>534</v>
      </c>
      <c r="E18" s="4" t="s">
        <v>535</v>
      </c>
      <c r="F18" s="5" t="s">
        <v>349</v>
      </c>
      <c r="G18" s="6">
        <v>1</v>
      </c>
      <c r="H18" s="7">
        <v>0.26</v>
      </c>
      <c r="I18" s="9">
        <f t="shared" si="0"/>
        <v>0.26</v>
      </c>
      <c r="J18" s="10">
        <v>44743</v>
      </c>
    </row>
    <row r="19" spans="1:10">
      <c r="I19" s="11">
        <f>SUM(I2:I18)</f>
        <v>17.538009535089898</v>
      </c>
    </row>
    <row r="21" spans="1:10" s="1" customFormat="1" ht="12.75">
      <c r="A21" s="2" t="s">
        <v>336</v>
      </c>
      <c r="B21" s="2" t="s">
        <v>337</v>
      </c>
      <c r="C21" s="2" t="s">
        <v>338</v>
      </c>
      <c r="D21" s="2" t="s">
        <v>339</v>
      </c>
      <c r="E21" s="2" t="s">
        <v>340</v>
      </c>
      <c r="F21" s="2" t="s">
        <v>340</v>
      </c>
      <c r="G21" s="3" t="s">
        <v>341</v>
      </c>
      <c r="H21" s="3" t="s">
        <v>342</v>
      </c>
      <c r="I21" s="3" t="s">
        <v>343</v>
      </c>
      <c r="J21" s="8" t="s">
        <v>344</v>
      </c>
    </row>
    <row r="22" spans="1:10" s="1" customFormat="1" ht="16.5" customHeight="1">
      <c r="A22" s="4" t="s">
        <v>523</v>
      </c>
      <c r="B22" s="5" t="s">
        <v>345</v>
      </c>
      <c r="C22" s="5" t="s">
        <v>346</v>
      </c>
      <c r="D22" s="4" t="s">
        <v>544</v>
      </c>
      <c r="E22" s="4" t="s">
        <v>545</v>
      </c>
      <c r="F22" s="5" t="s">
        <v>546</v>
      </c>
      <c r="G22" s="6">
        <v>2</v>
      </c>
      <c r="H22" s="7">
        <v>0.05</v>
      </c>
      <c r="I22" s="9">
        <f t="shared" ref="I22:I32" si="1">H22*G22</f>
        <v>0.1</v>
      </c>
      <c r="J22" s="10">
        <v>44136</v>
      </c>
    </row>
    <row r="23" spans="1:10" s="1" customFormat="1" ht="16.5" customHeight="1">
      <c r="A23" s="12" t="s">
        <v>523</v>
      </c>
      <c r="B23" s="13" t="s">
        <v>345</v>
      </c>
      <c r="C23" s="13" t="s">
        <v>346</v>
      </c>
      <c r="D23" s="12" t="s">
        <v>547</v>
      </c>
      <c r="E23" s="12" t="s">
        <v>548</v>
      </c>
      <c r="F23" s="13" t="s">
        <v>349</v>
      </c>
      <c r="G23" s="14">
        <v>1</v>
      </c>
      <c r="H23" s="7">
        <v>1.05</v>
      </c>
      <c r="I23" s="9">
        <f t="shared" si="1"/>
        <v>1.05</v>
      </c>
      <c r="J23" s="16">
        <v>44136</v>
      </c>
    </row>
    <row r="24" spans="1:10" s="1" customFormat="1" ht="16.5" customHeight="1">
      <c r="A24" s="4" t="s">
        <v>523</v>
      </c>
      <c r="B24" s="5" t="s">
        <v>345</v>
      </c>
      <c r="C24" s="5" t="s">
        <v>346</v>
      </c>
      <c r="D24" s="4" t="s">
        <v>549</v>
      </c>
      <c r="E24" s="4" t="s">
        <v>550</v>
      </c>
      <c r="F24" s="5" t="s">
        <v>349</v>
      </c>
      <c r="G24" s="6">
        <v>1</v>
      </c>
      <c r="H24" s="7">
        <v>0.64</v>
      </c>
      <c r="I24" s="9">
        <f t="shared" si="1"/>
        <v>0.64</v>
      </c>
      <c r="J24" s="10">
        <v>44136</v>
      </c>
    </row>
    <row r="25" spans="1:10" s="1" customFormat="1" ht="16.5" customHeight="1">
      <c r="A25" s="12" t="s">
        <v>523</v>
      </c>
      <c r="B25" s="13" t="s">
        <v>345</v>
      </c>
      <c r="C25" s="13" t="s">
        <v>346</v>
      </c>
      <c r="D25" s="12" t="s">
        <v>551</v>
      </c>
      <c r="E25" s="12" t="s">
        <v>552</v>
      </c>
      <c r="F25" s="13" t="s">
        <v>349</v>
      </c>
      <c r="G25" s="14">
        <v>1</v>
      </c>
      <c r="H25" s="7">
        <v>0.63</v>
      </c>
      <c r="I25" s="9">
        <f t="shared" si="1"/>
        <v>0.63</v>
      </c>
      <c r="J25" s="16">
        <v>44136</v>
      </c>
    </row>
    <row r="26" spans="1:10" s="1" customFormat="1" ht="16.5" customHeight="1">
      <c r="A26" s="4" t="s">
        <v>523</v>
      </c>
      <c r="B26" s="5" t="s">
        <v>345</v>
      </c>
      <c r="C26" s="5" t="s">
        <v>346</v>
      </c>
      <c r="D26" s="4" t="s">
        <v>553</v>
      </c>
      <c r="E26" s="4" t="s">
        <v>554</v>
      </c>
      <c r="F26" s="5" t="s">
        <v>349</v>
      </c>
      <c r="G26" s="6">
        <v>1</v>
      </c>
      <c r="H26" s="7">
        <v>0.57999999999999996</v>
      </c>
      <c r="I26" s="9">
        <f t="shared" si="1"/>
        <v>0.57999999999999996</v>
      </c>
      <c r="J26" s="10">
        <v>44136</v>
      </c>
    </row>
    <row r="27" spans="1:10" s="1" customFormat="1" ht="16.5" customHeight="1">
      <c r="A27" s="12" t="s">
        <v>523</v>
      </c>
      <c r="B27" s="13" t="s">
        <v>345</v>
      </c>
      <c r="C27" s="13" t="s">
        <v>346</v>
      </c>
      <c r="D27" s="12" t="s">
        <v>555</v>
      </c>
      <c r="E27" s="12" t="s">
        <v>556</v>
      </c>
      <c r="F27" s="13" t="s">
        <v>349</v>
      </c>
      <c r="G27" s="14">
        <v>1</v>
      </c>
      <c r="H27" s="7">
        <v>0.59</v>
      </c>
      <c r="I27" s="9">
        <f t="shared" si="1"/>
        <v>0.59</v>
      </c>
      <c r="J27" s="16">
        <v>44136</v>
      </c>
    </row>
    <row r="28" spans="1:10" s="1" customFormat="1" ht="16.5" customHeight="1">
      <c r="A28" s="4" t="s">
        <v>523</v>
      </c>
      <c r="B28" s="5" t="s">
        <v>345</v>
      </c>
      <c r="C28" s="5" t="s">
        <v>346</v>
      </c>
      <c r="D28" s="4" t="s">
        <v>557</v>
      </c>
      <c r="E28" s="4" t="s">
        <v>558</v>
      </c>
      <c r="F28" s="5" t="s">
        <v>349</v>
      </c>
      <c r="G28" s="6">
        <v>1</v>
      </c>
      <c r="H28" s="7">
        <v>0.4</v>
      </c>
      <c r="I28" s="9">
        <f t="shared" si="1"/>
        <v>0.4</v>
      </c>
      <c r="J28" s="10">
        <v>44136</v>
      </c>
    </row>
    <row r="29" spans="1:10" s="1" customFormat="1" ht="16.5" customHeight="1">
      <c r="A29" s="12" t="s">
        <v>523</v>
      </c>
      <c r="B29" s="13" t="s">
        <v>345</v>
      </c>
      <c r="C29" s="13" t="s">
        <v>346</v>
      </c>
      <c r="D29" s="12" t="s">
        <v>559</v>
      </c>
      <c r="E29" s="12" t="s">
        <v>560</v>
      </c>
      <c r="F29" s="13" t="s">
        <v>349</v>
      </c>
      <c r="G29" s="14">
        <v>1</v>
      </c>
      <c r="H29" s="7">
        <v>0.4</v>
      </c>
      <c r="I29" s="9">
        <f t="shared" si="1"/>
        <v>0.4</v>
      </c>
      <c r="J29" s="16">
        <v>44136</v>
      </c>
    </row>
    <row r="30" spans="1:10" s="1" customFormat="1" ht="16.5" customHeight="1">
      <c r="A30" s="4" t="s">
        <v>523</v>
      </c>
      <c r="B30" s="5" t="s">
        <v>345</v>
      </c>
      <c r="C30" s="5" t="s">
        <v>346</v>
      </c>
      <c r="D30" s="4" t="s">
        <v>561</v>
      </c>
      <c r="E30" s="4" t="s">
        <v>562</v>
      </c>
      <c r="F30" s="5" t="s">
        <v>563</v>
      </c>
      <c r="G30" s="6">
        <v>4</v>
      </c>
      <c r="H30" s="7">
        <v>0.1196</v>
      </c>
      <c r="I30" s="9">
        <f t="shared" si="1"/>
        <v>0.47839999999999999</v>
      </c>
      <c r="J30" s="10">
        <v>44136</v>
      </c>
    </row>
    <row r="31" spans="1:10" s="1" customFormat="1" ht="16.5" customHeight="1">
      <c r="A31" s="12" t="s">
        <v>523</v>
      </c>
      <c r="B31" s="13" t="s">
        <v>345</v>
      </c>
      <c r="C31" s="13" t="s">
        <v>346</v>
      </c>
      <c r="D31" s="12" t="s">
        <v>564</v>
      </c>
      <c r="E31" s="12" t="s">
        <v>565</v>
      </c>
      <c r="F31" s="13" t="s">
        <v>566</v>
      </c>
      <c r="G31" s="14">
        <v>4</v>
      </c>
      <c r="H31" s="7">
        <v>0.16300000000000001</v>
      </c>
      <c r="I31" s="9">
        <f t="shared" si="1"/>
        <v>0.65200000000000002</v>
      </c>
      <c r="J31" s="16">
        <v>44424</v>
      </c>
    </row>
    <row r="32" spans="1:10" s="1" customFormat="1" ht="16.5" customHeight="1">
      <c r="A32" s="4" t="s">
        <v>523</v>
      </c>
      <c r="B32" s="5" t="s">
        <v>345</v>
      </c>
      <c r="C32" s="5" t="s">
        <v>346</v>
      </c>
      <c r="D32" s="4" t="s">
        <v>567</v>
      </c>
      <c r="E32" s="4" t="s">
        <v>568</v>
      </c>
      <c r="F32" s="5" t="s">
        <v>349</v>
      </c>
      <c r="G32" s="6">
        <v>2</v>
      </c>
      <c r="H32" s="7">
        <v>0.15</v>
      </c>
      <c r="I32" s="9">
        <f t="shared" si="1"/>
        <v>0.3</v>
      </c>
      <c r="J32" s="10">
        <v>44561</v>
      </c>
    </row>
    <row r="33" spans="9:9">
      <c r="I33" s="11">
        <f>SUM(I20:I32)</f>
        <v>5.8204000000000002</v>
      </c>
    </row>
  </sheetData>
  <phoneticPr fontId="20" type="noConversion"/>
  <pageMargins left="0.75" right="0.75" top="1" bottom="1" header="0.5" footer="0.5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I20" sqref="I20"/>
    </sheetView>
  </sheetViews>
  <sheetFormatPr defaultColWidth="8.75" defaultRowHeight="13.5"/>
  <cols>
    <col min="7" max="8" width="8.75" style="11"/>
    <col min="9" max="9" width="11.75" style="1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203</v>
      </c>
      <c r="B2" s="5" t="s">
        <v>345</v>
      </c>
      <c r="C2" s="5" t="s">
        <v>346</v>
      </c>
      <c r="D2" s="4" t="s">
        <v>483</v>
      </c>
      <c r="E2" s="4" t="s">
        <v>484</v>
      </c>
      <c r="F2" s="5" t="s">
        <v>349</v>
      </c>
      <c r="G2" s="6">
        <v>2</v>
      </c>
      <c r="H2" s="7">
        <f>VLOOKUP(D:D,'SHT0014778'!D:H,5,0)</f>
        <v>0.24093969243986299</v>
      </c>
      <c r="I2" s="9">
        <f t="shared" ref="I2:I18" si="0">H2*G2</f>
        <v>0.48187938487972598</v>
      </c>
      <c r="J2" s="10">
        <v>44743</v>
      </c>
    </row>
    <row r="3" spans="1:10" s="1" customFormat="1" ht="16.5" customHeight="1">
      <c r="A3" s="12" t="s">
        <v>203</v>
      </c>
      <c r="B3" s="13" t="s">
        <v>345</v>
      </c>
      <c r="C3" s="13" t="s">
        <v>346</v>
      </c>
      <c r="D3" s="12" t="s">
        <v>518</v>
      </c>
      <c r="E3" s="12" t="s">
        <v>519</v>
      </c>
      <c r="F3" s="13" t="s">
        <v>349</v>
      </c>
      <c r="G3" s="14">
        <v>0.18</v>
      </c>
      <c r="H3" s="7">
        <f>VLOOKUP(D:D,'SHT0014778'!D:H,5,0)</f>
        <v>0.58899999999999997</v>
      </c>
      <c r="I3" s="9">
        <f t="shared" si="0"/>
        <v>0.10602</v>
      </c>
      <c r="J3" s="16">
        <v>45016</v>
      </c>
    </row>
    <row r="4" spans="1:10" s="1" customFormat="1" ht="16.5" customHeight="1">
      <c r="A4" s="4" t="s">
        <v>203</v>
      </c>
      <c r="B4" s="5" t="s">
        <v>345</v>
      </c>
      <c r="C4" s="5" t="s">
        <v>346</v>
      </c>
      <c r="D4" s="4" t="s">
        <v>445</v>
      </c>
      <c r="E4" s="4" t="s">
        <v>446</v>
      </c>
      <c r="F4" s="5" t="s">
        <v>447</v>
      </c>
      <c r="G4" s="6">
        <v>0.67</v>
      </c>
      <c r="H4" s="7">
        <f>VLOOKUP(D:D,'SHT0014778'!D:H,5,0)</f>
        <v>1.7257</v>
      </c>
      <c r="I4" s="9">
        <f t="shared" si="0"/>
        <v>1.1562190000000001</v>
      </c>
      <c r="J4" s="10">
        <v>44743</v>
      </c>
    </row>
    <row r="5" spans="1:10" s="1" customFormat="1" ht="16.5" customHeight="1">
      <c r="A5" s="12" t="s">
        <v>203</v>
      </c>
      <c r="B5" s="13" t="s">
        <v>345</v>
      </c>
      <c r="C5" s="13" t="s">
        <v>346</v>
      </c>
      <c r="D5" s="12" t="s">
        <v>223</v>
      </c>
      <c r="E5" s="12" t="s">
        <v>224</v>
      </c>
      <c r="F5" s="13" t="s">
        <v>444</v>
      </c>
      <c r="G5" s="14">
        <v>5</v>
      </c>
      <c r="H5" s="7">
        <f>VLOOKUP(D:D,'SHT0014778'!D:H,5,0)</f>
        <v>0.120565034394672</v>
      </c>
      <c r="I5" s="9">
        <f t="shared" si="0"/>
        <v>0.60282517197336005</v>
      </c>
      <c r="J5" s="16">
        <v>44743</v>
      </c>
    </row>
    <row r="6" spans="1:10" s="1" customFormat="1" ht="16.5" customHeight="1">
      <c r="A6" s="4" t="s">
        <v>203</v>
      </c>
      <c r="B6" s="5" t="s">
        <v>345</v>
      </c>
      <c r="C6" s="5" t="s">
        <v>346</v>
      </c>
      <c r="D6" s="4" t="s">
        <v>526</v>
      </c>
      <c r="E6" s="4" t="s">
        <v>527</v>
      </c>
      <c r="F6" s="5" t="s">
        <v>349</v>
      </c>
      <c r="G6" s="6">
        <v>1</v>
      </c>
      <c r="H6" s="7">
        <f>VLOOKUP(D:D,'SHT0014778'!D:H,5,0)</f>
        <v>3.10834578384212</v>
      </c>
      <c r="I6" s="9">
        <f t="shared" si="0"/>
        <v>3.10834578384212</v>
      </c>
      <c r="J6" s="10">
        <v>44743</v>
      </c>
    </row>
    <row r="7" spans="1:10" s="1" customFormat="1" ht="16.5" customHeight="1">
      <c r="A7" s="12" t="s">
        <v>203</v>
      </c>
      <c r="B7" s="13" t="s">
        <v>345</v>
      </c>
      <c r="C7" s="13" t="s">
        <v>346</v>
      </c>
      <c r="D7" s="12" t="s">
        <v>513</v>
      </c>
      <c r="E7" s="12" t="s">
        <v>514</v>
      </c>
      <c r="F7" s="13" t="s">
        <v>515</v>
      </c>
      <c r="G7" s="14">
        <v>1</v>
      </c>
      <c r="H7" s="7">
        <f>VLOOKUP(D:D,'SHT0014778'!D:H,5,0)</f>
        <v>0.05</v>
      </c>
      <c r="I7" s="9">
        <f t="shared" si="0"/>
        <v>0.05</v>
      </c>
      <c r="J7" s="16">
        <v>44743</v>
      </c>
    </row>
    <row r="8" spans="1:10" s="1" customFormat="1" ht="16.5" customHeight="1">
      <c r="A8" s="4" t="s">
        <v>203</v>
      </c>
      <c r="B8" s="5" t="s">
        <v>345</v>
      </c>
      <c r="C8" s="5" t="s">
        <v>346</v>
      </c>
      <c r="D8" s="4" t="s">
        <v>523</v>
      </c>
      <c r="E8" s="4" t="s">
        <v>524</v>
      </c>
      <c r="F8" s="5" t="s">
        <v>525</v>
      </c>
      <c r="G8" s="6">
        <v>1</v>
      </c>
      <c r="H8" s="7">
        <f>VLOOKUP(D:D,'SHT0014778'!D:H,5,0)</f>
        <v>5.8204000000000002</v>
      </c>
      <c r="I8" s="9">
        <f t="shared" si="0"/>
        <v>5.8204000000000002</v>
      </c>
      <c r="J8" s="10">
        <v>44743</v>
      </c>
    </row>
    <row r="9" spans="1:10" s="1" customFormat="1" ht="16.5" customHeight="1">
      <c r="A9" s="12" t="s">
        <v>203</v>
      </c>
      <c r="B9" s="13" t="s">
        <v>345</v>
      </c>
      <c r="C9" s="13" t="s">
        <v>346</v>
      </c>
      <c r="D9" s="12" t="s">
        <v>332</v>
      </c>
      <c r="E9" s="12" t="s">
        <v>333</v>
      </c>
      <c r="F9" s="13" t="s">
        <v>448</v>
      </c>
      <c r="G9" s="14">
        <v>0.68</v>
      </c>
      <c r="H9" s="7">
        <f>VLOOKUP(D:D,'SHT0014778'!D:H,5,0)</f>
        <v>1.6814</v>
      </c>
      <c r="I9" s="9">
        <f t="shared" si="0"/>
        <v>1.1433519999999999</v>
      </c>
      <c r="J9" s="16">
        <v>44743</v>
      </c>
    </row>
    <row r="10" spans="1:10" s="1" customFormat="1" ht="16.5" customHeight="1">
      <c r="A10" s="4" t="s">
        <v>203</v>
      </c>
      <c r="B10" s="5" t="s">
        <v>345</v>
      </c>
      <c r="C10" s="5" t="s">
        <v>346</v>
      </c>
      <c r="D10" s="4" t="s">
        <v>449</v>
      </c>
      <c r="E10" s="4" t="s">
        <v>450</v>
      </c>
      <c r="F10" s="5" t="s">
        <v>447</v>
      </c>
      <c r="G10" s="6">
        <v>0.87</v>
      </c>
      <c r="H10" s="7">
        <f>VLOOKUP(D:D,'SHT0014778'!D:H,5,0)</f>
        <v>1.7257</v>
      </c>
      <c r="I10" s="9">
        <f t="shared" si="0"/>
        <v>1.5013590000000001</v>
      </c>
      <c r="J10" s="10">
        <v>44743</v>
      </c>
    </row>
    <row r="11" spans="1:10" s="1" customFormat="1" ht="16.5" customHeight="1">
      <c r="A11" s="12" t="s">
        <v>203</v>
      </c>
      <c r="B11" s="13" t="s">
        <v>345</v>
      </c>
      <c r="C11" s="13" t="s">
        <v>346</v>
      </c>
      <c r="D11" s="12" t="s">
        <v>451</v>
      </c>
      <c r="E11" s="12" t="s">
        <v>452</v>
      </c>
      <c r="F11" s="13" t="s">
        <v>448</v>
      </c>
      <c r="G11" s="14">
        <v>0.8</v>
      </c>
      <c r="H11" s="7">
        <v>1.6814</v>
      </c>
      <c r="I11" s="9">
        <f t="shared" si="0"/>
        <v>1.3451200000000001</v>
      </c>
      <c r="J11" s="16">
        <v>44743</v>
      </c>
    </row>
    <row r="12" spans="1:10" s="1" customFormat="1" ht="16.5" customHeight="1">
      <c r="A12" s="4" t="s">
        <v>203</v>
      </c>
      <c r="B12" s="5" t="s">
        <v>345</v>
      </c>
      <c r="C12" s="5" t="s">
        <v>346</v>
      </c>
      <c r="D12" s="4" t="s">
        <v>440</v>
      </c>
      <c r="E12" s="4" t="s">
        <v>441</v>
      </c>
      <c r="F12" s="5" t="s">
        <v>442</v>
      </c>
      <c r="G12" s="6">
        <v>0.05</v>
      </c>
      <c r="H12" s="7">
        <f>VLOOKUP(D:D,'SHT0014778'!D:H,5,0)</f>
        <v>0.40350000000000003</v>
      </c>
      <c r="I12" s="9">
        <f t="shared" si="0"/>
        <v>2.0174999999999998E-2</v>
      </c>
      <c r="J12" s="10">
        <v>44865</v>
      </c>
    </row>
    <row r="13" spans="1:10" s="1" customFormat="1" ht="16.5" customHeight="1">
      <c r="A13" s="12" t="s">
        <v>203</v>
      </c>
      <c r="B13" s="13" t="s">
        <v>345</v>
      </c>
      <c r="C13" s="13" t="s">
        <v>346</v>
      </c>
      <c r="D13" s="12" t="s">
        <v>542</v>
      </c>
      <c r="E13" s="12" t="s">
        <v>543</v>
      </c>
      <c r="F13" s="13" t="s">
        <v>349</v>
      </c>
      <c r="G13" s="14">
        <v>1</v>
      </c>
      <c r="H13" s="7">
        <f>VLOOKUP(D:D,'SHT0014778'!D:H,5,0)</f>
        <v>2.25664E-2</v>
      </c>
      <c r="I13" s="9">
        <f t="shared" si="0"/>
        <v>2.25664E-2</v>
      </c>
      <c r="J13" s="16">
        <v>44743</v>
      </c>
    </row>
    <row r="14" spans="1:10" s="1" customFormat="1" ht="16.5" customHeight="1">
      <c r="A14" s="4" t="s">
        <v>203</v>
      </c>
      <c r="B14" s="5" t="s">
        <v>345</v>
      </c>
      <c r="C14" s="5" t="s">
        <v>346</v>
      </c>
      <c r="D14" s="4" t="s">
        <v>463</v>
      </c>
      <c r="E14" s="4" t="s">
        <v>464</v>
      </c>
      <c r="F14" s="5" t="s">
        <v>465</v>
      </c>
      <c r="G14" s="6">
        <v>1.67E-2</v>
      </c>
      <c r="H14" s="7">
        <f>VLOOKUP(D:D,'SHT0014778'!D:H,5,0)</f>
        <v>6.2127999999999997</v>
      </c>
      <c r="I14" s="9">
        <f t="shared" si="0"/>
        <v>0.10375376</v>
      </c>
      <c r="J14" s="10">
        <v>44865</v>
      </c>
    </row>
    <row r="15" spans="1:10" s="1" customFormat="1" ht="16.5" customHeight="1">
      <c r="A15" s="12" t="s">
        <v>203</v>
      </c>
      <c r="B15" s="13" t="s">
        <v>345</v>
      </c>
      <c r="C15" s="13" t="s">
        <v>346</v>
      </c>
      <c r="D15" s="12" t="s">
        <v>487</v>
      </c>
      <c r="E15" s="12" t="s">
        <v>488</v>
      </c>
      <c r="F15" s="13" t="s">
        <v>489</v>
      </c>
      <c r="G15" s="14">
        <v>1</v>
      </c>
      <c r="H15" s="7">
        <f>VLOOKUP(D:D,'SHT0014778'!D:H,5,0)</f>
        <v>0.1862</v>
      </c>
      <c r="I15" s="9">
        <f t="shared" si="0"/>
        <v>0.1862</v>
      </c>
      <c r="J15" s="16">
        <v>44743</v>
      </c>
    </row>
    <row r="16" spans="1:10" s="1" customFormat="1" ht="16.5" customHeight="1">
      <c r="A16" s="4" t="s">
        <v>203</v>
      </c>
      <c r="B16" s="5" t="s">
        <v>345</v>
      </c>
      <c r="C16" s="5" t="s">
        <v>346</v>
      </c>
      <c r="D16" s="4" t="s">
        <v>485</v>
      </c>
      <c r="E16" s="4" t="s">
        <v>486</v>
      </c>
      <c r="F16" s="5" t="s">
        <v>349</v>
      </c>
      <c r="G16" s="6">
        <v>1</v>
      </c>
      <c r="H16" s="7">
        <f>VLOOKUP(D:D,'SHT0014778'!D:H,5,0)</f>
        <v>0.26550000000000001</v>
      </c>
      <c r="I16" s="9">
        <f t="shared" si="0"/>
        <v>0.26550000000000001</v>
      </c>
      <c r="J16" s="10">
        <v>44743</v>
      </c>
    </row>
    <row r="17" spans="1:10" s="1" customFormat="1" ht="16.5" customHeight="1">
      <c r="A17" s="12" t="s">
        <v>203</v>
      </c>
      <c r="B17" s="13" t="s">
        <v>345</v>
      </c>
      <c r="C17" s="13" t="s">
        <v>346</v>
      </c>
      <c r="D17" s="12" t="s">
        <v>1150</v>
      </c>
      <c r="E17" s="12" t="s">
        <v>1151</v>
      </c>
      <c r="F17" s="13" t="s">
        <v>349</v>
      </c>
      <c r="G17" s="14">
        <v>1</v>
      </c>
      <c r="H17" s="7">
        <f>VLOOKUP(D:D,'SHT0014778'!D:H,5,0)</f>
        <v>0.96499999999999997</v>
      </c>
      <c r="I17" s="9">
        <f t="shared" si="0"/>
        <v>0.96499999999999997</v>
      </c>
      <c r="J17" s="16">
        <v>44743</v>
      </c>
    </row>
    <row r="18" spans="1:10" s="1" customFormat="1" ht="16.5" customHeight="1">
      <c r="A18" s="4" t="s">
        <v>203</v>
      </c>
      <c r="B18" s="5" t="s">
        <v>345</v>
      </c>
      <c r="C18" s="5" t="s">
        <v>346</v>
      </c>
      <c r="D18" s="4" t="s">
        <v>534</v>
      </c>
      <c r="E18" s="4" t="s">
        <v>535</v>
      </c>
      <c r="F18" s="5" t="s">
        <v>349</v>
      </c>
      <c r="G18" s="6">
        <v>1</v>
      </c>
      <c r="H18" s="7">
        <f>VLOOKUP(D:D,'SHT0014778'!D:H,5,0)</f>
        <v>0.26</v>
      </c>
      <c r="I18" s="9">
        <f t="shared" si="0"/>
        <v>0.26</v>
      </c>
      <c r="J18" s="10">
        <v>44743</v>
      </c>
    </row>
    <row r="19" spans="1:10">
      <c r="I19" s="11">
        <f>SUM(I2:I18)</f>
        <v>17.138715500695199</v>
      </c>
    </row>
  </sheetData>
  <phoneticPr fontId="20" type="noConversion"/>
  <pageMargins left="0.75" right="0.75" top="1" bottom="1" header="0.5" footer="0.5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P28" sqref="P2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204</v>
      </c>
      <c r="B2" s="5" t="s">
        <v>345</v>
      </c>
      <c r="C2" s="5" t="s">
        <v>346</v>
      </c>
      <c r="D2" s="4" t="s">
        <v>476</v>
      </c>
      <c r="E2" s="4" t="s">
        <v>477</v>
      </c>
      <c r="F2" s="5" t="s">
        <v>349</v>
      </c>
      <c r="G2" s="6">
        <v>1</v>
      </c>
      <c r="H2" s="7">
        <v>0.39769467319838098</v>
      </c>
      <c r="I2" s="9">
        <f t="shared" ref="I2:I7" si="0">H2*G2</f>
        <v>0.39769467319838098</v>
      </c>
      <c r="J2" s="10">
        <v>44295</v>
      </c>
    </row>
    <row r="3" spans="1:10" s="1" customFormat="1" ht="16.5" customHeight="1">
      <c r="A3" s="12" t="s">
        <v>204</v>
      </c>
      <c r="B3" s="13" t="s">
        <v>345</v>
      </c>
      <c r="C3" s="13" t="s">
        <v>346</v>
      </c>
      <c r="D3" s="12" t="s">
        <v>478</v>
      </c>
      <c r="E3" s="12" t="s">
        <v>479</v>
      </c>
      <c r="F3" s="13" t="s">
        <v>349</v>
      </c>
      <c r="G3" s="14">
        <v>1</v>
      </c>
      <c r="H3" s="7">
        <v>0.37158760582995998</v>
      </c>
      <c r="I3" s="9">
        <f t="shared" si="0"/>
        <v>0.37158760582995998</v>
      </c>
      <c r="J3" s="16">
        <v>44295</v>
      </c>
    </row>
    <row r="4" spans="1:10" s="1" customFormat="1" ht="16.5" customHeight="1">
      <c r="A4" s="4" t="s">
        <v>204</v>
      </c>
      <c r="B4" s="5" t="s">
        <v>345</v>
      </c>
      <c r="C4" s="5" t="s">
        <v>346</v>
      </c>
      <c r="D4" s="4" t="s">
        <v>463</v>
      </c>
      <c r="E4" s="4" t="s">
        <v>464</v>
      </c>
      <c r="F4" s="5" t="s">
        <v>465</v>
      </c>
      <c r="G4" s="6">
        <v>3.3999999999999998E-3</v>
      </c>
      <c r="H4" s="7">
        <v>6.2127999999999997</v>
      </c>
      <c r="I4" s="9">
        <f t="shared" si="0"/>
        <v>2.112352E-2</v>
      </c>
      <c r="J4" s="10">
        <v>44469</v>
      </c>
    </row>
    <row r="5" spans="1:10" s="1" customFormat="1" ht="16.5" customHeight="1">
      <c r="A5" s="12" t="s">
        <v>204</v>
      </c>
      <c r="B5" s="13" t="s">
        <v>345</v>
      </c>
      <c r="C5" s="13" t="s">
        <v>346</v>
      </c>
      <c r="D5" s="12" t="s">
        <v>440</v>
      </c>
      <c r="E5" s="12" t="s">
        <v>441</v>
      </c>
      <c r="F5" s="13" t="s">
        <v>442</v>
      </c>
      <c r="G5" s="14">
        <v>6.8999999999999999E-3</v>
      </c>
      <c r="H5" s="7">
        <v>0.40350000000000003</v>
      </c>
      <c r="I5" s="9">
        <f t="shared" si="0"/>
        <v>2.78415E-3</v>
      </c>
      <c r="J5" s="16">
        <v>44469</v>
      </c>
    </row>
    <row r="6" spans="1:10" s="1" customFormat="1" ht="16.5" customHeight="1">
      <c r="A6" s="4" t="s">
        <v>204</v>
      </c>
      <c r="B6" s="5" t="s">
        <v>345</v>
      </c>
      <c r="C6" s="5" t="s">
        <v>346</v>
      </c>
      <c r="D6" s="4" t="s">
        <v>490</v>
      </c>
      <c r="E6" s="4" t="s">
        <v>491</v>
      </c>
      <c r="F6" s="5" t="s">
        <v>492</v>
      </c>
      <c r="G6" s="6">
        <v>1</v>
      </c>
      <c r="H6" s="7">
        <v>1.19612240992647</v>
      </c>
      <c r="I6" s="9">
        <f t="shared" si="0"/>
        <v>1.19612240992647</v>
      </c>
      <c r="J6" s="10">
        <v>44295</v>
      </c>
    </row>
    <row r="7" spans="1:10" s="1" customFormat="1" ht="16.5" customHeight="1">
      <c r="A7" s="12" t="s">
        <v>204</v>
      </c>
      <c r="B7" s="13" t="s">
        <v>345</v>
      </c>
      <c r="C7" s="13" t="s">
        <v>346</v>
      </c>
      <c r="D7" s="12" t="s">
        <v>493</v>
      </c>
      <c r="E7" s="12" t="s">
        <v>494</v>
      </c>
      <c r="F7" s="13" t="s">
        <v>349</v>
      </c>
      <c r="G7" s="14">
        <v>1</v>
      </c>
      <c r="H7" s="7">
        <v>1.0962151052389699</v>
      </c>
      <c r="I7" s="9">
        <f t="shared" si="0"/>
        <v>1.0962151052389699</v>
      </c>
      <c r="J7" s="16">
        <v>44295</v>
      </c>
    </row>
    <row r="8" spans="1:10" s="1" customFormat="1" ht="12.75">
      <c r="G8" s="15"/>
      <c r="H8" s="15"/>
      <c r="I8" s="15">
        <f>SUM(I2:I7)</f>
        <v>3.0855274641937802</v>
      </c>
    </row>
  </sheetData>
  <phoneticPr fontId="20" type="noConversion"/>
  <pageMargins left="0.75" right="0.75" top="1" bottom="1" header="0.5" footer="0.5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I11" sqref="I1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206</v>
      </c>
      <c r="B2" s="5" t="s">
        <v>345</v>
      </c>
      <c r="C2" s="5" t="s">
        <v>346</v>
      </c>
      <c r="D2" s="4" t="s">
        <v>958</v>
      </c>
      <c r="E2" s="4" t="s">
        <v>959</v>
      </c>
      <c r="F2" s="5" t="s">
        <v>349</v>
      </c>
      <c r="G2" s="6">
        <v>1</v>
      </c>
      <c r="H2" s="7">
        <v>0.99269822551020404</v>
      </c>
      <c r="I2" s="9">
        <f t="shared" ref="I2:I9" si="0">H2*G2</f>
        <v>0.99269822551020404</v>
      </c>
      <c r="J2" s="10">
        <v>43800</v>
      </c>
    </row>
    <row r="3" spans="1:10" s="1" customFormat="1" ht="16.5" customHeight="1">
      <c r="A3" s="12" t="s">
        <v>206</v>
      </c>
      <c r="B3" s="13" t="s">
        <v>345</v>
      </c>
      <c r="C3" s="13" t="s">
        <v>346</v>
      </c>
      <c r="D3" s="12" t="s">
        <v>960</v>
      </c>
      <c r="E3" s="12" t="s">
        <v>961</v>
      </c>
      <c r="F3" s="13" t="s">
        <v>349</v>
      </c>
      <c r="G3" s="14">
        <v>1</v>
      </c>
      <c r="H3" s="7">
        <v>1.3651320119047601</v>
      </c>
      <c r="I3" s="9">
        <f t="shared" si="0"/>
        <v>1.3651320119047601</v>
      </c>
      <c r="J3" s="16">
        <v>43800</v>
      </c>
    </row>
    <row r="4" spans="1:10" s="1" customFormat="1" ht="16.5" customHeight="1">
      <c r="A4" s="4" t="s">
        <v>206</v>
      </c>
      <c r="B4" s="5" t="s">
        <v>345</v>
      </c>
      <c r="C4" s="5" t="s">
        <v>346</v>
      </c>
      <c r="D4" s="4" t="s">
        <v>1152</v>
      </c>
      <c r="E4" s="4" t="s">
        <v>849</v>
      </c>
      <c r="F4" s="5" t="s">
        <v>349</v>
      </c>
      <c r="G4" s="6">
        <v>1</v>
      </c>
      <c r="H4" s="7">
        <v>1.7</v>
      </c>
      <c r="I4" s="9">
        <f t="shared" si="0"/>
        <v>1.7</v>
      </c>
      <c r="J4" s="10">
        <v>43800</v>
      </c>
    </row>
    <row r="5" spans="1:10" s="1" customFormat="1" ht="16.5" customHeight="1">
      <c r="A5" s="12" t="s">
        <v>206</v>
      </c>
      <c r="B5" s="13" t="s">
        <v>345</v>
      </c>
      <c r="C5" s="13" t="s">
        <v>346</v>
      </c>
      <c r="D5" s="12" t="s">
        <v>844</v>
      </c>
      <c r="E5" s="12" t="s">
        <v>845</v>
      </c>
      <c r="F5" s="13" t="s">
        <v>349</v>
      </c>
      <c r="G5" s="14">
        <v>2</v>
      </c>
      <c r="H5" s="7">
        <v>0.58850000000000002</v>
      </c>
      <c r="I5" s="9">
        <f t="shared" si="0"/>
        <v>1.177</v>
      </c>
      <c r="J5" s="16">
        <v>43800</v>
      </c>
    </row>
    <row r="6" spans="1:10" s="1" customFormat="1" ht="16.5" customHeight="1">
      <c r="A6" s="4" t="s">
        <v>206</v>
      </c>
      <c r="B6" s="5" t="s">
        <v>345</v>
      </c>
      <c r="C6" s="5" t="s">
        <v>346</v>
      </c>
      <c r="D6" s="4" t="s">
        <v>463</v>
      </c>
      <c r="E6" s="4" t="s">
        <v>464</v>
      </c>
      <c r="F6" s="5" t="s">
        <v>465</v>
      </c>
      <c r="G6" s="6">
        <v>0.01</v>
      </c>
      <c r="H6" s="7">
        <v>6.2127999999999997</v>
      </c>
      <c r="I6" s="9">
        <f t="shared" si="0"/>
        <v>6.2128000000000003E-2</v>
      </c>
      <c r="J6" s="10">
        <v>43800</v>
      </c>
    </row>
    <row r="7" spans="1:10" s="1" customFormat="1" ht="16.5" customHeight="1">
      <c r="A7" s="12" t="s">
        <v>206</v>
      </c>
      <c r="B7" s="13" t="s">
        <v>345</v>
      </c>
      <c r="C7" s="13" t="s">
        <v>346</v>
      </c>
      <c r="D7" s="12" t="s">
        <v>440</v>
      </c>
      <c r="E7" s="12" t="s">
        <v>441</v>
      </c>
      <c r="F7" s="13" t="s">
        <v>442</v>
      </c>
      <c r="G7" s="14">
        <v>7.0000000000000007E-2</v>
      </c>
      <c r="H7" s="7">
        <v>0.40350000000000003</v>
      </c>
      <c r="I7" s="9">
        <f t="shared" si="0"/>
        <v>2.8244999999999999E-2</v>
      </c>
      <c r="J7" s="16">
        <v>43800</v>
      </c>
    </row>
    <row r="8" spans="1:10" s="1" customFormat="1" ht="16.5" customHeight="1">
      <c r="A8" s="4" t="s">
        <v>206</v>
      </c>
      <c r="B8" s="5" t="s">
        <v>345</v>
      </c>
      <c r="C8" s="5" t="s">
        <v>346</v>
      </c>
      <c r="D8" s="4" t="s">
        <v>1149</v>
      </c>
      <c r="E8" s="4" t="s">
        <v>847</v>
      </c>
      <c r="F8" s="5" t="s">
        <v>349</v>
      </c>
      <c r="G8" s="6">
        <v>1</v>
      </c>
      <c r="H8" s="7">
        <v>2.8</v>
      </c>
      <c r="I8" s="9">
        <f t="shared" si="0"/>
        <v>2.8</v>
      </c>
      <c r="J8" s="10">
        <v>44691</v>
      </c>
    </row>
    <row r="9" spans="1:10" s="1" customFormat="1" ht="16.5" customHeight="1">
      <c r="A9" s="12" t="s">
        <v>206</v>
      </c>
      <c r="B9" s="13" t="s">
        <v>345</v>
      </c>
      <c r="C9" s="13" t="s">
        <v>346</v>
      </c>
      <c r="D9" s="12" t="s">
        <v>542</v>
      </c>
      <c r="E9" s="12" t="s">
        <v>543</v>
      </c>
      <c r="F9" s="13" t="s">
        <v>349</v>
      </c>
      <c r="G9" s="14">
        <v>1</v>
      </c>
      <c r="H9" s="7">
        <v>2.25664E-2</v>
      </c>
      <c r="I9" s="9">
        <f t="shared" si="0"/>
        <v>2.25664E-2</v>
      </c>
      <c r="J9" s="16">
        <v>44746</v>
      </c>
    </row>
    <row r="10" spans="1:10">
      <c r="I10" s="11">
        <f>SUM(I2:I9)</f>
        <v>8.1477696374149708</v>
      </c>
    </row>
  </sheetData>
  <phoneticPr fontId="20" type="noConversion"/>
  <pageMargins left="0.75" right="0.75" top="1" bottom="1" header="0.5" footer="0.5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I11" sqref="I1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207</v>
      </c>
      <c r="B2" s="5" t="s">
        <v>345</v>
      </c>
      <c r="C2" s="5" t="s">
        <v>346</v>
      </c>
      <c r="D2" s="4" t="s">
        <v>1152</v>
      </c>
      <c r="E2" s="4" t="s">
        <v>849</v>
      </c>
      <c r="F2" s="5" t="s">
        <v>349</v>
      </c>
      <c r="G2" s="6">
        <v>1</v>
      </c>
      <c r="H2" s="7">
        <v>1.93185930833333</v>
      </c>
      <c r="I2" s="9">
        <f t="shared" ref="I2:I9" si="0">H2*G2</f>
        <v>1.93185930833333</v>
      </c>
      <c r="J2" s="10">
        <v>44166</v>
      </c>
    </row>
    <row r="3" spans="1:10" s="1" customFormat="1" ht="16.5" customHeight="1">
      <c r="A3" s="12" t="s">
        <v>207</v>
      </c>
      <c r="B3" s="13" t="s">
        <v>345</v>
      </c>
      <c r="C3" s="13" t="s">
        <v>346</v>
      </c>
      <c r="D3" s="12" t="s">
        <v>844</v>
      </c>
      <c r="E3" s="12" t="s">
        <v>845</v>
      </c>
      <c r="F3" s="13" t="s">
        <v>349</v>
      </c>
      <c r="G3" s="14">
        <v>2</v>
      </c>
      <c r="H3" s="7">
        <v>0.58850000000000002</v>
      </c>
      <c r="I3" s="9">
        <f t="shared" si="0"/>
        <v>1.177</v>
      </c>
      <c r="J3" s="16">
        <v>44166</v>
      </c>
    </row>
    <row r="4" spans="1:10" s="1" customFormat="1" ht="16.5" customHeight="1">
      <c r="A4" s="4" t="s">
        <v>207</v>
      </c>
      <c r="B4" s="5" t="s">
        <v>345</v>
      </c>
      <c r="C4" s="5" t="s">
        <v>346</v>
      </c>
      <c r="D4" s="4" t="s">
        <v>463</v>
      </c>
      <c r="E4" s="4" t="s">
        <v>464</v>
      </c>
      <c r="F4" s="5" t="s">
        <v>465</v>
      </c>
      <c r="G4" s="6">
        <v>0.01</v>
      </c>
      <c r="H4" s="7">
        <v>6.2127999999999997</v>
      </c>
      <c r="I4" s="9">
        <f t="shared" si="0"/>
        <v>6.2128000000000003E-2</v>
      </c>
      <c r="J4" s="10">
        <v>44173</v>
      </c>
    </row>
    <row r="5" spans="1:10" s="1" customFormat="1" ht="16.5" customHeight="1">
      <c r="A5" s="12" t="s">
        <v>207</v>
      </c>
      <c r="B5" s="13" t="s">
        <v>345</v>
      </c>
      <c r="C5" s="13" t="s">
        <v>346</v>
      </c>
      <c r="D5" s="12" t="s">
        <v>440</v>
      </c>
      <c r="E5" s="12" t="s">
        <v>441</v>
      </c>
      <c r="F5" s="13" t="s">
        <v>442</v>
      </c>
      <c r="G5" s="14">
        <v>0.05</v>
      </c>
      <c r="H5" s="7">
        <v>0.40350000000000003</v>
      </c>
      <c r="I5" s="9">
        <f t="shared" si="0"/>
        <v>2.0174999999999998E-2</v>
      </c>
      <c r="J5" s="16">
        <v>44173</v>
      </c>
    </row>
    <row r="6" spans="1:10" s="1" customFormat="1" ht="16.5" customHeight="1">
      <c r="A6" s="4" t="s">
        <v>207</v>
      </c>
      <c r="B6" s="5" t="s">
        <v>345</v>
      </c>
      <c r="C6" s="5" t="s">
        <v>346</v>
      </c>
      <c r="D6" s="4" t="s">
        <v>850</v>
      </c>
      <c r="E6" s="4" t="s">
        <v>851</v>
      </c>
      <c r="F6" s="5" t="s">
        <v>852</v>
      </c>
      <c r="G6" s="6">
        <v>1</v>
      </c>
      <c r="H6" s="7">
        <v>1.9883568214285701</v>
      </c>
      <c r="I6" s="9">
        <f t="shared" si="0"/>
        <v>1.9883568214285701</v>
      </c>
      <c r="J6" s="10">
        <v>44166</v>
      </c>
    </row>
    <row r="7" spans="1:10" s="1" customFormat="1" ht="16.5" customHeight="1">
      <c r="A7" s="12" t="s">
        <v>207</v>
      </c>
      <c r="B7" s="13" t="s">
        <v>345</v>
      </c>
      <c r="C7" s="13" t="s">
        <v>346</v>
      </c>
      <c r="D7" s="12" t="s">
        <v>853</v>
      </c>
      <c r="E7" s="12" t="s">
        <v>854</v>
      </c>
      <c r="F7" s="13" t="s">
        <v>855</v>
      </c>
      <c r="G7" s="14">
        <v>1</v>
      </c>
      <c r="H7" s="7">
        <v>1.6198996785714299</v>
      </c>
      <c r="I7" s="9">
        <f t="shared" si="0"/>
        <v>1.6198996785714299</v>
      </c>
      <c r="J7" s="16">
        <v>44166</v>
      </c>
    </row>
    <row r="8" spans="1:10" s="1" customFormat="1" ht="16.5" customHeight="1">
      <c r="A8" s="4" t="s">
        <v>207</v>
      </c>
      <c r="B8" s="5" t="s">
        <v>345</v>
      </c>
      <c r="C8" s="5" t="s">
        <v>346</v>
      </c>
      <c r="D8" s="4" t="s">
        <v>1149</v>
      </c>
      <c r="E8" s="4" t="s">
        <v>847</v>
      </c>
      <c r="F8" s="5" t="s">
        <v>349</v>
      </c>
      <c r="G8" s="6">
        <v>1</v>
      </c>
      <c r="H8" s="7">
        <v>2.8</v>
      </c>
      <c r="I8" s="9">
        <f t="shared" si="0"/>
        <v>2.8</v>
      </c>
      <c r="J8" s="10">
        <v>44691</v>
      </c>
    </row>
    <row r="9" spans="1:10" s="1" customFormat="1" ht="16.5" customHeight="1">
      <c r="A9" s="12" t="s">
        <v>207</v>
      </c>
      <c r="B9" s="13" t="s">
        <v>345</v>
      </c>
      <c r="C9" s="13" t="s">
        <v>346</v>
      </c>
      <c r="D9" s="12" t="s">
        <v>542</v>
      </c>
      <c r="E9" s="12" t="s">
        <v>543</v>
      </c>
      <c r="F9" s="13" t="s">
        <v>349</v>
      </c>
      <c r="G9" s="14">
        <v>1</v>
      </c>
      <c r="H9" s="7">
        <v>2.25664E-2</v>
      </c>
      <c r="I9" s="9">
        <f t="shared" si="0"/>
        <v>2.25664E-2</v>
      </c>
      <c r="J9" s="16">
        <v>44746</v>
      </c>
    </row>
    <row r="10" spans="1:10">
      <c r="I10" s="11">
        <f>SUM(I2:I9)</f>
        <v>9.6219852083333297</v>
      </c>
    </row>
  </sheetData>
  <phoneticPr fontId="20" type="noConversion"/>
  <pageMargins left="0.75" right="0.75" top="1" bottom="1" header="0.5" footer="0.5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I11" sqref="I1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208</v>
      </c>
      <c r="B2" s="5" t="s">
        <v>345</v>
      </c>
      <c r="C2" s="5" t="s">
        <v>346</v>
      </c>
      <c r="D2" s="4" t="s">
        <v>844</v>
      </c>
      <c r="E2" s="4" t="s">
        <v>845</v>
      </c>
      <c r="F2" s="5" t="s">
        <v>349</v>
      </c>
      <c r="G2" s="6">
        <v>2</v>
      </c>
      <c r="H2" s="7">
        <v>0.58850000000000002</v>
      </c>
      <c r="I2" s="9">
        <f t="shared" ref="I2:I9" si="0">H2*G2</f>
        <v>1.177</v>
      </c>
      <c r="J2" s="10">
        <v>44301</v>
      </c>
    </row>
    <row r="3" spans="1:10" s="1" customFormat="1" ht="16.5" customHeight="1">
      <c r="A3" s="12" t="s">
        <v>208</v>
      </c>
      <c r="B3" s="13" t="s">
        <v>345</v>
      </c>
      <c r="C3" s="13" t="s">
        <v>346</v>
      </c>
      <c r="D3" s="12" t="s">
        <v>463</v>
      </c>
      <c r="E3" s="12" t="s">
        <v>464</v>
      </c>
      <c r="F3" s="13" t="s">
        <v>465</v>
      </c>
      <c r="G3" s="14">
        <v>0.01</v>
      </c>
      <c r="H3" s="7">
        <v>6.2127999999999997</v>
      </c>
      <c r="I3" s="9">
        <f t="shared" si="0"/>
        <v>6.2128000000000003E-2</v>
      </c>
      <c r="J3" s="16">
        <v>44301</v>
      </c>
    </row>
    <row r="4" spans="1:10" s="1" customFormat="1" ht="16.5" customHeight="1">
      <c r="A4" s="4" t="s">
        <v>208</v>
      </c>
      <c r="B4" s="5" t="s">
        <v>345</v>
      </c>
      <c r="C4" s="5" t="s">
        <v>346</v>
      </c>
      <c r="D4" s="4" t="s">
        <v>440</v>
      </c>
      <c r="E4" s="4" t="s">
        <v>441</v>
      </c>
      <c r="F4" s="5" t="s">
        <v>442</v>
      </c>
      <c r="G4" s="6">
        <v>0.05</v>
      </c>
      <c r="H4" s="7">
        <v>0.40350000000000003</v>
      </c>
      <c r="I4" s="9">
        <f t="shared" si="0"/>
        <v>2.0174999999999998E-2</v>
      </c>
      <c r="J4" s="10">
        <v>44301</v>
      </c>
    </row>
    <row r="5" spans="1:10" s="1" customFormat="1" ht="16.5" customHeight="1">
      <c r="A5" s="12" t="s">
        <v>208</v>
      </c>
      <c r="B5" s="13" t="s">
        <v>345</v>
      </c>
      <c r="C5" s="13" t="s">
        <v>346</v>
      </c>
      <c r="D5" s="12" t="s">
        <v>848</v>
      </c>
      <c r="E5" s="12" t="s">
        <v>849</v>
      </c>
      <c r="F5" s="13" t="s">
        <v>492</v>
      </c>
      <c r="G5" s="14">
        <v>1</v>
      </c>
      <c r="H5" s="7">
        <v>2.3199999999999998</v>
      </c>
      <c r="I5" s="9">
        <f t="shared" si="0"/>
        <v>2.3199999999999998</v>
      </c>
      <c r="J5" s="16">
        <v>44301</v>
      </c>
    </row>
    <row r="6" spans="1:10" s="1" customFormat="1" ht="16.5" customHeight="1">
      <c r="A6" s="4" t="s">
        <v>208</v>
      </c>
      <c r="B6" s="5" t="s">
        <v>345</v>
      </c>
      <c r="C6" s="5" t="s">
        <v>346</v>
      </c>
      <c r="D6" s="4" t="s">
        <v>850</v>
      </c>
      <c r="E6" s="4" t="s">
        <v>851</v>
      </c>
      <c r="F6" s="5" t="s">
        <v>852</v>
      </c>
      <c r="G6" s="6">
        <v>1</v>
      </c>
      <c r="H6" s="7">
        <v>1.9883568214285701</v>
      </c>
      <c r="I6" s="9">
        <f t="shared" si="0"/>
        <v>1.9883568214285701</v>
      </c>
      <c r="J6" s="10">
        <v>44301</v>
      </c>
    </row>
    <row r="7" spans="1:10" s="1" customFormat="1" ht="16.5" customHeight="1">
      <c r="A7" s="12" t="s">
        <v>208</v>
      </c>
      <c r="B7" s="13" t="s">
        <v>345</v>
      </c>
      <c r="C7" s="13" t="s">
        <v>346</v>
      </c>
      <c r="D7" s="12" t="s">
        <v>853</v>
      </c>
      <c r="E7" s="12" t="s">
        <v>854</v>
      </c>
      <c r="F7" s="13" t="s">
        <v>855</v>
      </c>
      <c r="G7" s="14">
        <v>1</v>
      </c>
      <c r="H7" s="7">
        <v>1.6198996785714299</v>
      </c>
      <c r="I7" s="9">
        <f t="shared" si="0"/>
        <v>1.6198996785714299</v>
      </c>
      <c r="J7" s="16">
        <v>44301</v>
      </c>
    </row>
    <row r="8" spans="1:10" s="1" customFormat="1" ht="16.5" customHeight="1">
      <c r="A8" s="4" t="s">
        <v>208</v>
      </c>
      <c r="B8" s="5" t="s">
        <v>345</v>
      </c>
      <c r="C8" s="5" t="s">
        <v>346</v>
      </c>
      <c r="D8" s="4" t="s">
        <v>1149</v>
      </c>
      <c r="E8" s="4" t="s">
        <v>847</v>
      </c>
      <c r="F8" s="5" t="s">
        <v>349</v>
      </c>
      <c r="G8" s="6">
        <v>1</v>
      </c>
      <c r="H8" s="7">
        <v>2.8</v>
      </c>
      <c r="I8" s="9">
        <f t="shared" si="0"/>
        <v>2.8</v>
      </c>
      <c r="J8" s="10">
        <v>44691</v>
      </c>
    </row>
    <row r="9" spans="1:10" s="1" customFormat="1" ht="16.5" customHeight="1">
      <c r="A9" s="12" t="s">
        <v>208</v>
      </c>
      <c r="B9" s="13" t="s">
        <v>345</v>
      </c>
      <c r="C9" s="13" t="s">
        <v>346</v>
      </c>
      <c r="D9" s="12" t="s">
        <v>542</v>
      </c>
      <c r="E9" s="12" t="s">
        <v>543</v>
      </c>
      <c r="F9" s="13" t="s">
        <v>349</v>
      </c>
      <c r="G9" s="14">
        <v>1</v>
      </c>
      <c r="H9" s="7">
        <v>2.25664E-2</v>
      </c>
      <c r="I9" s="9">
        <f t="shared" si="0"/>
        <v>2.25664E-2</v>
      </c>
      <c r="J9" s="16">
        <v>44746</v>
      </c>
    </row>
    <row r="10" spans="1:10">
      <c r="I10" s="11">
        <f>SUM(I2:I9)</f>
        <v>10.0101259</v>
      </c>
    </row>
  </sheetData>
  <phoneticPr fontId="20" type="noConversion"/>
  <pageMargins left="0.75" right="0.75" top="1" bottom="1" header="0.5" footer="0.5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L17" sqref="L1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13.8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210</v>
      </c>
      <c r="B2" s="5" t="s">
        <v>345</v>
      </c>
      <c r="C2" s="5" t="s">
        <v>346</v>
      </c>
      <c r="D2" s="4" t="s">
        <v>754</v>
      </c>
      <c r="E2" s="4" t="s">
        <v>755</v>
      </c>
      <c r="F2" s="5" t="s">
        <v>756</v>
      </c>
      <c r="G2" s="6">
        <v>2</v>
      </c>
      <c r="H2" s="7">
        <v>0.1</v>
      </c>
      <c r="I2" s="9">
        <f t="shared" ref="I2:I19" si="0">H2*G2</f>
        <v>0.2</v>
      </c>
      <c r="J2" s="10">
        <v>45317</v>
      </c>
    </row>
    <row r="3" spans="1:10" s="1" customFormat="1" ht="16.5" customHeight="1">
      <c r="A3" s="12" t="s">
        <v>210</v>
      </c>
      <c r="B3" s="13" t="s">
        <v>345</v>
      </c>
      <c r="C3" s="13" t="s">
        <v>346</v>
      </c>
      <c r="D3" s="12" t="s">
        <v>757</v>
      </c>
      <c r="E3" s="12" t="s">
        <v>758</v>
      </c>
      <c r="F3" s="13" t="s">
        <v>349</v>
      </c>
      <c r="G3" s="14">
        <v>1</v>
      </c>
      <c r="H3" s="7">
        <v>0.35</v>
      </c>
      <c r="I3" s="9">
        <f t="shared" si="0"/>
        <v>0.35</v>
      </c>
      <c r="J3" s="16">
        <v>45706</v>
      </c>
    </row>
    <row r="4" spans="1:10" s="1" customFormat="1" ht="16.5" customHeight="1">
      <c r="A4" s="4" t="s">
        <v>210</v>
      </c>
      <c r="B4" s="5" t="s">
        <v>345</v>
      </c>
      <c r="C4" s="5" t="s">
        <v>346</v>
      </c>
      <c r="D4" s="4" t="s">
        <v>513</v>
      </c>
      <c r="E4" s="4" t="s">
        <v>514</v>
      </c>
      <c r="F4" s="5" t="s">
        <v>515</v>
      </c>
      <c r="G4" s="6">
        <v>1</v>
      </c>
      <c r="H4" s="7">
        <v>0.05</v>
      </c>
      <c r="I4" s="9">
        <f t="shared" si="0"/>
        <v>0.05</v>
      </c>
      <c r="J4" s="10">
        <v>45317</v>
      </c>
    </row>
    <row r="5" spans="1:10" s="1" customFormat="1" ht="16.5" customHeight="1">
      <c r="A5" s="12" t="s">
        <v>210</v>
      </c>
      <c r="B5" s="13" t="s">
        <v>345</v>
      </c>
      <c r="C5" s="13" t="s">
        <v>346</v>
      </c>
      <c r="D5" s="12" t="s">
        <v>769</v>
      </c>
      <c r="E5" s="12" t="s">
        <v>770</v>
      </c>
      <c r="F5" s="13" t="s">
        <v>349</v>
      </c>
      <c r="G5" s="14">
        <v>1</v>
      </c>
      <c r="H5" s="7">
        <v>0.148096335288421</v>
      </c>
      <c r="I5" s="9">
        <f t="shared" si="0"/>
        <v>0.148096335288421</v>
      </c>
      <c r="J5" s="16">
        <v>45317</v>
      </c>
    </row>
    <row r="6" spans="1:10" s="1" customFormat="1" ht="16.5" customHeight="1">
      <c r="A6" s="4" t="s">
        <v>210</v>
      </c>
      <c r="B6" s="5" t="s">
        <v>345</v>
      </c>
      <c r="C6" s="5" t="s">
        <v>346</v>
      </c>
      <c r="D6" s="4" t="s">
        <v>767</v>
      </c>
      <c r="E6" s="4" t="s">
        <v>768</v>
      </c>
      <c r="F6" s="5" t="s">
        <v>349</v>
      </c>
      <c r="G6" s="6">
        <v>1</v>
      </c>
      <c r="H6" s="7">
        <v>0.47788000000000003</v>
      </c>
      <c r="I6" s="9">
        <f t="shared" si="0"/>
        <v>0.47788000000000003</v>
      </c>
      <c r="J6" s="10">
        <v>45317</v>
      </c>
    </row>
    <row r="7" spans="1:10" s="1" customFormat="1" ht="16.5" customHeight="1">
      <c r="A7" s="12" t="s">
        <v>210</v>
      </c>
      <c r="B7" s="13" t="s">
        <v>345</v>
      </c>
      <c r="C7" s="13" t="s">
        <v>346</v>
      </c>
      <c r="D7" s="12" t="s">
        <v>749</v>
      </c>
      <c r="E7" s="12" t="s">
        <v>750</v>
      </c>
      <c r="F7" s="13" t="s">
        <v>349</v>
      </c>
      <c r="G7" s="14">
        <v>1</v>
      </c>
      <c r="H7" s="7">
        <v>2.2999999999999998</v>
      </c>
      <c r="I7" s="9">
        <f t="shared" si="0"/>
        <v>2.2999999999999998</v>
      </c>
      <c r="J7" s="16">
        <v>45317</v>
      </c>
    </row>
    <row r="8" spans="1:10" s="1" customFormat="1" ht="16.5" customHeight="1">
      <c r="A8" s="4" t="s">
        <v>210</v>
      </c>
      <c r="B8" s="5" t="s">
        <v>345</v>
      </c>
      <c r="C8" s="5" t="s">
        <v>346</v>
      </c>
      <c r="D8" s="4" t="s">
        <v>746</v>
      </c>
      <c r="E8" s="4" t="s">
        <v>747</v>
      </c>
      <c r="F8" s="5" t="s">
        <v>748</v>
      </c>
      <c r="G8" s="6">
        <v>1</v>
      </c>
      <c r="H8" s="7">
        <v>0.05</v>
      </c>
      <c r="I8" s="9">
        <f t="shared" si="0"/>
        <v>0.05</v>
      </c>
      <c r="J8" s="10">
        <v>45317</v>
      </c>
    </row>
    <row r="9" spans="1:10" s="1" customFormat="1" ht="16.5" customHeight="1">
      <c r="A9" s="12" t="s">
        <v>210</v>
      </c>
      <c r="B9" s="13" t="s">
        <v>345</v>
      </c>
      <c r="C9" s="13" t="s">
        <v>346</v>
      </c>
      <c r="D9" s="12" t="s">
        <v>751</v>
      </c>
      <c r="E9" s="12" t="s">
        <v>752</v>
      </c>
      <c r="F9" s="13" t="s">
        <v>753</v>
      </c>
      <c r="G9" s="14">
        <v>1</v>
      </c>
      <c r="H9" s="7">
        <v>0.35</v>
      </c>
      <c r="I9" s="9">
        <f t="shared" si="0"/>
        <v>0.35</v>
      </c>
      <c r="J9" s="16">
        <v>45317</v>
      </c>
    </row>
    <row r="10" spans="1:10" s="1" customFormat="1" ht="16.5" customHeight="1">
      <c r="A10" s="4" t="s">
        <v>210</v>
      </c>
      <c r="B10" s="5" t="s">
        <v>345</v>
      </c>
      <c r="C10" s="5" t="s">
        <v>346</v>
      </c>
      <c r="D10" s="4" t="s">
        <v>765</v>
      </c>
      <c r="E10" s="4" t="s">
        <v>766</v>
      </c>
      <c r="F10" s="5" t="s">
        <v>349</v>
      </c>
      <c r="G10" s="6">
        <v>1</v>
      </c>
      <c r="H10" s="7">
        <v>0.42059629619175398</v>
      </c>
      <c r="I10" s="9">
        <f t="shared" si="0"/>
        <v>0.42059629619175398</v>
      </c>
      <c r="J10" s="10">
        <v>45317</v>
      </c>
    </row>
    <row r="11" spans="1:10" s="1" customFormat="1" ht="16.5" customHeight="1">
      <c r="A11" s="12" t="s">
        <v>210</v>
      </c>
      <c r="B11" s="13" t="s">
        <v>345</v>
      </c>
      <c r="C11" s="13" t="s">
        <v>346</v>
      </c>
      <c r="D11" s="12" t="s">
        <v>763</v>
      </c>
      <c r="E11" s="12" t="s">
        <v>764</v>
      </c>
      <c r="F11" s="13" t="s">
        <v>349</v>
      </c>
      <c r="G11" s="14">
        <v>1</v>
      </c>
      <c r="H11" s="7">
        <v>0.142892568258421</v>
      </c>
      <c r="I11" s="9">
        <f t="shared" si="0"/>
        <v>0.142892568258421</v>
      </c>
      <c r="J11" s="16">
        <v>45317</v>
      </c>
    </row>
    <row r="12" spans="1:10" s="1" customFormat="1" ht="16.5" customHeight="1">
      <c r="A12" s="4" t="s">
        <v>210</v>
      </c>
      <c r="B12" s="5" t="s">
        <v>345</v>
      </c>
      <c r="C12" s="5" t="s">
        <v>346</v>
      </c>
      <c r="D12" s="4" t="s">
        <v>779</v>
      </c>
      <c r="E12" s="4" t="s">
        <v>780</v>
      </c>
      <c r="F12" s="5" t="s">
        <v>349</v>
      </c>
      <c r="G12" s="6">
        <v>1</v>
      </c>
      <c r="H12" s="7">
        <v>2.693705047825</v>
      </c>
      <c r="I12" s="9">
        <f t="shared" si="0"/>
        <v>2.693705047825</v>
      </c>
      <c r="J12" s="10">
        <v>45317</v>
      </c>
    </row>
    <row r="13" spans="1:10" s="1" customFormat="1" ht="16.5" customHeight="1">
      <c r="A13" s="12" t="s">
        <v>210</v>
      </c>
      <c r="B13" s="13" t="s">
        <v>345</v>
      </c>
      <c r="C13" s="13" t="s">
        <v>346</v>
      </c>
      <c r="D13" s="12" t="s">
        <v>542</v>
      </c>
      <c r="E13" s="12" t="s">
        <v>543</v>
      </c>
      <c r="F13" s="13" t="s">
        <v>349</v>
      </c>
      <c r="G13" s="14">
        <v>1</v>
      </c>
      <c r="H13" s="7">
        <v>2.25664E-2</v>
      </c>
      <c r="I13" s="9">
        <f t="shared" si="0"/>
        <v>2.25664E-2</v>
      </c>
      <c r="J13" s="16">
        <v>45559</v>
      </c>
    </row>
    <row r="14" spans="1:10" s="1" customFormat="1" ht="16.5" customHeight="1">
      <c r="A14" s="4" t="s">
        <v>210</v>
      </c>
      <c r="B14" s="5" t="s">
        <v>345</v>
      </c>
      <c r="C14" s="5" t="s">
        <v>346</v>
      </c>
      <c r="D14" s="4" t="s">
        <v>773</v>
      </c>
      <c r="E14" s="4" t="s">
        <v>774</v>
      </c>
      <c r="F14" s="5" t="s">
        <v>775</v>
      </c>
      <c r="G14" s="6">
        <v>1</v>
      </c>
      <c r="H14" s="7">
        <v>2.7525846153846101</v>
      </c>
      <c r="I14" s="9">
        <f t="shared" si="0"/>
        <v>2.7525846153846101</v>
      </c>
      <c r="J14" s="10">
        <v>45317</v>
      </c>
    </row>
    <row r="15" spans="1:10" s="1" customFormat="1" ht="16.5" customHeight="1">
      <c r="A15" s="12" t="s">
        <v>210</v>
      </c>
      <c r="B15" s="13" t="s">
        <v>345</v>
      </c>
      <c r="C15" s="13" t="s">
        <v>346</v>
      </c>
      <c r="D15" s="12" t="s">
        <v>781</v>
      </c>
      <c r="E15" s="12" t="s">
        <v>782</v>
      </c>
      <c r="F15" s="13" t="s">
        <v>783</v>
      </c>
      <c r="G15" s="14">
        <v>1</v>
      </c>
      <c r="H15" s="7">
        <v>3.85</v>
      </c>
      <c r="I15" s="9">
        <f t="shared" si="0"/>
        <v>3.85</v>
      </c>
      <c r="J15" s="16">
        <v>45317</v>
      </c>
    </row>
    <row r="16" spans="1:10" s="1" customFormat="1" ht="16.5" customHeight="1">
      <c r="A16" s="4" t="s">
        <v>210</v>
      </c>
      <c r="B16" s="5" t="s">
        <v>345</v>
      </c>
      <c r="C16" s="5" t="s">
        <v>346</v>
      </c>
      <c r="D16" s="4" t="s">
        <v>761</v>
      </c>
      <c r="E16" s="4" t="s">
        <v>762</v>
      </c>
      <c r="F16" s="5" t="s">
        <v>349</v>
      </c>
      <c r="G16" s="6">
        <v>2</v>
      </c>
      <c r="H16" s="7">
        <v>0.61829451086666698</v>
      </c>
      <c r="I16" s="9">
        <f t="shared" si="0"/>
        <v>1.23658902173333</v>
      </c>
      <c r="J16" s="10">
        <v>45317</v>
      </c>
    </row>
    <row r="17" spans="1:10" s="1" customFormat="1" ht="16.5" customHeight="1">
      <c r="A17" s="12" t="s">
        <v>210</v>
      </c>
      <c r="B17" s="13" t="s">
        <v>345</v>
      </c>
      <c r="C17" s="13" t="s">
        <v>346</v>
      </c>
      <c r="D17" s="12" t="s">
        <v>1153</v>
      </c>
      <c r="E17" s="12" t="s">
        <v>1154</v>
      </c>
      <c r="F17" s="13" t="s">
        <v>1155</v>
      </c>
      <c r="G17" s="14">
        <v>1</v>
      </c>
      <c r="H17" s="7">
        <v>2.14457140350877</v>
      </c>
      <c r="I17" s="9">
        <f t="shared" si="0"/>
        <v>2.14457140350877</v>
      </c>
      <c r="J17" s="16">
        <v>45317</v>
      </c>
    </row>
    <row r="18" spans="1:10" s="1" customFormat="1" ht="16.5" customHeight="1">
      <c r="A18" s="4" t="s">
        <v>210</v>
      </c>
      <c r="B18" s="5" t="s">
        <v>345</v>
      </c>
      <c r="C18" s="5" t="s">
        <v>346</v>
      </c>
      <c r="D18" s="4" t="s">
        <v>759</v>
      </c>
      <c r="E18" s="4" t="s">
        <v>760</v>
      </c>
      <c r="F18" s="5" t="s">
        <v>349</v>
      </c>
      <c r="G18" s="6">
        <v>1</v>
      </c>
      <c r="H18" s="7">
        <v>1.02233373833333</v>
      </c>
      <c r="I18" s="9">
        <f t="shared" si="0"/>
        <v>1.02233373833333</v>
      </c>
      <c r="J18" s="10">
        <v>45317</v>
      </c>
    </row>
    <row r="19" spans="1:10" s="1" customFormat="1" ht="16.5" customHeight="1">
      <c r="A19" s="12" t="s">
        <v>210</v>
      </c>
      <c r="B19" s="13" t="s">
        <v>345</v>
      </c>
      <c r="C19" s="13" t="s">
        <v>346</v>
      </c>
      <c r="D19" s="12" t="s">
        <v>771</v>
      </c>
      <c r="E19" s="12" t="s">
        <v>772</v>
      </c>
      <c r="F19" s="13" t="s">
        <v>349</v>
      </c>
      <c r="G19" s="14">
        <v>1</v>
      </c>
      <c r="H19" s="7">
        <v>0.46860230378877199</v>
      </c>
      <c r="I19" s="9">
        <f t="shared" si="0"/>
        <v>0.46860230378877199</v>
      </c>
      <c r="J19" s="16">
        <v>45317</v>
      </c>
    </row>
    <row r="20" spans="1:10">
      <c r="I20" s="11">
        <f>SUM(I2:I19)</f>
        <v>18.680417730312399</v>
      </c>
    </row>
  </sheetData>
  <phoneticPr fontId="20" type="noConversion"/>
  <pageMargins left="0.75" right="0.75" top="1" bottom="1" header="0.5" footer="0.5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1" workbookViewId="0">
      <selection activeCell="A23" sqref="A23:XFD3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213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7</v>
      </c>
      <c r="H2" s="7">
        <v>0.120565034394672</v>
      </c>
      <c r="I2" s="9">
        <f t="shared" ref="I2:I20" si="0">H2*G2</f>
        <v>0.84395524076270401</v>
      </c>
      <c r="J2" s="10">
        <v>44882</v>
      </c>
    </row>
    <row r="3" spans="1:10" s="1" customFormat="1" ht="16.5" customHeight="1">
      <c r="A3" s="12" t="s">
        <v>213</v>
      </c>
      <c r="B3" s="13" t="s">
        <v>345</v>
      </c>
      <c r="C3" s="13" t="s">
        <v>346</v>
      </c>
      <c r="D3" s="12" t="s">
        <v>483</v>
      </c>
      <c r="E3" s="12" t="s">
        <v>484</v>
      </c>
      <c r="F3" s="13" t="s">
        <v>349</v>
      </c>
      <c r="G3" s="14">
        <v>2</v>
      </c>
      <c r="H3" s="7">
        <v>0.24093969243986299</v>
      </c>
      <c r="I3" s="9">
        <f t="shared" si="0"/>
        <v>0.48187938487972598</v>
      </c>
      <c r="J3" s="16">
        <v>44882</v>
      </c>
    </row>
    <row r="4" spans="1:10" s="1" customFormat="1" ht="16.5" customHeight="1">
      <c r="A4" s="4" t="s">
        <v>213</v>
      </c>
      <c r="B4" s="5" t="s">
        <v>345</v>
      </c>
      <c r="C4" s="5" t="s">
        <v>346</v>
      </c>
      <c r="D4" s="4" t="s">
        <v>518</v>
      </c>
      <c r="E4" s="4" t="s">
        <v>519</v>
      </c>
      <c r="F4" s="5" t="s">
        <v>349</v>
      </c>
      <c r="G4" s="6">
        <v>0.16</v>
      </c>
      <c r="H4" s="7">
        <v>0.58899999999999997</v>
      </c>
      <c r="I4" s="9">
        <f t="shared" si="0"/>
        <v>9.4240000000000004E-2</v>
      </c>
      <c r="J4" s="10">
        <v>44882</v>
      </c>
    </row>
    <row r="5" spans="1:10" s="1" customFormat="1" ht="16.5" customHeight="1">
      <c r="A5" s="12" t="s">
        <v>213</v>
      </c>
      <c r="B5" s="13" t="s">
        <v>345</v>
      </c>
      <c r="C5" s="13" t="s">
        <v>346</v>
      </c>
      <c r="D5" s="12" t="s">
        <v>445</v>
      </c>
      <c r="E5" s="12" t="s">
        <v>446</v>
      </c>
      <c r="F5" s="13" t="s">
        <v>447</v>
      </c>
      <c r="G5" s="14">
        <v>0.31</v>
      </c>
      <c r="H5" s="7">
        <v>1.7257</v>
      </c>
      <c r="I5" s="9">
        <f t="shared" si="0"/>
        <v>0.53496699999999997</v>
      </c>
      <c r="J5" s="16">
        <v>44882</v>
      </c>
    </row>
    <row r="6" spans="1:10" s="1" customFormat="1" ht="16.5" customHeight="1">
      <c r="A6" s="4" t="s">
        <v>213</v>
      </c>
      <c r="B6" s="5" t="s">
        <v>345</v>
      </c>
      <c r="C6" s="5" t="s">
        <v>346</v>
      </c>
      <c r="D6" s="4" t="s">
        <v>227</v>
      </c>
      <c r="E6" s="4" t="s">
        <v>228</v>
      </c>
      <c r="F6" s="5" t="s">
        <v>443</v>
      </c>
      <c r="G6" s="6">
        <v>1</v>
      </c>
      <c r="H6" s="7">
        <v>0.28858469243986301</v>
      </c>
      <c r="I6" s="9">
        <f t="shared" si="0"/>
        <v>0.28858469243986301</v>
      </c>
      <c r="J6" s="10">
        <v>44882</v>
      </c>
    </row>
    <row r="7" spans="1:10" s="1" customFormat="1" ht="16.5" customHeight="1">
      <c r="A7" s="12" t="s">
        <v>213</v>
      </c>
      <c r="B7" s="13" t="s">
        <v>345</v>
      </c>
      <c r="C7" s="13" t="s">
        <v>346</v>
      </c>
      <c r="D7" s="12" t="s">
        <v>528</v>
      </c>
      <c r="E7" s="12" t="s">
        <v>529</v>
      </c>
      <c r="F7" s="13" t="s">
        <v>349</v>
      </c>
      <c r="G7" s="14">
        <v>1</v>
      </c>
      <c r="H7" s="7">
        <v>2.3446536775895899</v>
      </c>
      <c r="I7" s="9">
        <f t="shared" si="0"/>
        <v>2.3446536775895899</v>
      </c>
      <c r="J7" s="16">
        <v>44882</v>
      </c>
    </row>
    <row r="8" spans="1:10" s="1" customFormat="1" ht="16.5" customHeight="1">
      <c r="A8" s="4" t="s">
        <v>213</v>
      </c>
      <c r="B8" s="5" t="s">
        <v>345</v>
      </c>
      <c r="C8" s="5" t="s">
        <v>346</v>
      </c>
      <c r="D8" s="4" t="s">
        <v>513</v>
      </c>
      <c r="E8" s="4" t="s">
        <v>514</v>
      </c>
      <c r="F8" s="5" t="s">
        <v>515</v>
      </c>
      <c r="G8" s="6">
        <v>1</v>
      </c>
      <c r="H8" s="7">
        <v>0.05</v>
      </c>
      <c r="I8" s="9">
        <f t="shared" si="0"/>
        <v>0.05</v>
      </c>
      <c r="J8" s="10">
        <v>44882</v>
      </c>
    </row>
    <row r="9" spans="1:10" s="1" customFormat="1" ht="16.5" customHeight="1">
      <c r="A9" s="12" t="s">
        <v>213</v>
      </c>
      <c r="B9" s="13" t="s">
        <v>345</v>
      </c>
      <c r="C9" s="13" t="s">
        <v>346</v>
      </c>
      <c r="D9" s="12" t="s">
        <v>526</v>
      </c>
      <c r="E9" s="12" t="s">
        <v>527</v>
      </c>
      <c r="F9" s="13" t="s">
        <v>349</v>
      </c>
      <c r="G9" s="14">
        <v>1</v>
      </c>
      <c r="H9" s="7">
        <v>3.10834578384212</v>
      </c>
      <c r="I9" s="9">
        <f t="shared" si="0"/>
        <v>3.10834578384212</v>
      </c>
      <c r="J9" s="16">
        <v>44882</v>
      </c>
    </row>
    <row r="10" spans="1:10" s="1" customFormat="1" ht="16.5" customHeight="1">
      <c r="A10" s="4" t="s">
        <v>213</v>
      </c>
      <c r="B10" s="5" t="s">
        <v>345</v>
      </c>
      <c r="C10" s="5" t="s">
        <v>346</v>
      </c>
      <c r="D10" s="4" t="s">
        <v>332</v>
      </c>
      <c r="E10" s="4" t="s">
        <v>333</v>
      </c>
      <c r="F10" s="5" t="s">
        <v>448</v>
      </c>
      <c r="G10" s="6">
        <v>0.55000000000000004</v>
      </c>
      <c r="H10" s="7">
        <v>1.6814</v>
      </c>
      <c r="I10" s="9">
        <f t="shared" si="0"/>
        <v>0.92476999999999998</v>
      </c>
      <c r="J10" s="10">
        <v>44882</v>
      </c>
    </row>
    <row r="11" spans="1:10" s="1" customFormat="1" ht="16.5" customHeight="1">
      <c r="A11" s="12" t="s">
        <v>213</v>
      </c>
      <c r="B11" s="13" t="s">
        <v>345</v>
      </c>
      <c r="C11" s="13" t="s">
        <v>346</v>
      </c>
      <c r="D11" s="12" t="s">
        <v>449</v>
      </c>
      <c r="E11" s="12" t="s">
        <v>450</v>
      </c>
      <c r="F11" s="13" t="s">
        <v>447</v>
      </c>
      <c r="G11" s="14">
        <v>0.55000000000000004</v>
      </c>
      <c r="H11" s="7">
        <v>1.7257</v>
      </c>
      <c r="I11" s="9">
        <f t="shared" si="0"/>
        <v>0.94913499999999995</v>
      </c>
      <c r="J11" s="16">
        <v>44882</v>
      </c>
    </row>
    <row r="12" spans="1:10" s="1" customFormat="1" ht="16.5" customHeight="1">
      <c r="A12" s="4" t="s">
        <v>213</v>
      </c>
      <c r="B12" s="5" t="s">
        <v>345</v>
      </c>
      <c r="C12" s="5" t="s">
        <v>346</v>
      </c>
      <c r="D12" s="4" t="s">
        <v>451</v>
      </c>
      <c r="E12" s="4" t="s">
        <v>452</v>
      </c>
      <c r="F12" s="5" t="s">
        <v>448</v>
      </c>
      <c r="G12" s="6">
        <v>0.43</v>
      </c>
      <c r="H12" s="7">
        <v>1.6814</v>
      </c>
      <c r="I12" s="9">
        <f t="shared" si="0"/>
        <v>0.72300200000000003</v>
      </c>
      <c r="J12" s="10">
        <v>44882</v>
      </c>
    </row>
    <row r="13" spans="1:10" s="1" customFormat="1" ht="16.5" customHeight="1">
      <c r="A13" s="12" t="s">
        <v>213</v>
      </c>
      <c r="B13" s="13" t="s">
        <v>345</v>
      </c>
      <c r="C13" s="13" t="s">
        <v>346</v>
      </c>
      <c r="D13" s="12" t="s">
        <v>229</v>
      </c>
      <c r="E13" s="12" t="s">
        <v>230</v>
      </c>
      <c r="F13" s="13" t="s">
        <v>349</v>
      </c>
      <c r="G13" s="14">
        <v>1</v>
      </c>
      <c r="H13" s="7">
        <v>0.35</v>
      </c>
      <c r="I13" s="9">
        <f t="shared" si="0"/>
        <v>0.35</v>
      </c>
      <c r="J13" s="16">
        <v>44882</v>
      </c>
    </row>
    <row r="14" spans="1:10" s="1" customFormat="1" ht="16.5" customHeight="1">
      <c r="A14" s="4" t="s">
        <v>213</v>
      </c>
      <c r="B14" s="5" t="s">
        <v>345</v>
      </c>
      <c r="C14" s="5" t="s">
        <v>346</v>
      </c>
      <c r="D14" s="4" t="s">
        <v>542</v>
      </c>
      <c r="E14" s="4" t="s">
        <v>543</v>
      </c>
      <c r="F14" s="5" t="s">
        <v>349</v>
      </c>
      <c r="G14" s="6">
        <v>1</v>
      </c>
      <c r="H14" s="7">
        <v>2.25664E-2</v>
      </c>
      <c r="I14" s="9">
        <f t="shared" si="0"/>
        <v>2.25664E-2</v>
      </c>
      <c r="J14" s="10">
        <v>44882</v>
      </c>
    </row>
    <row r="15" spans="1:10" s="1" customFormat="1" ht="16.5" customHeight="1">
      <c r="A15" s="12" t="s">
        <v>213</v>
      </c>
      <c r="B15" s="13" t="s">
        <v>345</v>
      </c>
      <c r="C15" s="13" t="s">
        <v>346</v>
      </c>
      <c r="D15" s="12" t="s">
        <v>534</v>
      </c>
      <c r="E15" s="12" t="s">
        <v>535</v>
      </c>
      <c r="F15" s="13" t="s">
        <v>349</v>
      </c>
      <c r="G15" s="14">
        <v>1</v>
      </c>
      <c r="H15" s="7">
        <v>0.26</v>
      </c>
      <c r="I15" s="9">
        <f t="shared" si="0"/>
        <v>0.26</v>
      </c>
      <c r="J15" s="16">
        <v>44882</v>
      </c>
    </row>
    <row r="16" spans="1:10" s="1" customFormat="1" ht="16.5" customHeight="1">
      <c r="A16" s="4" t="s">
        <v>213</v>
      </c>
      <c r="B16" s="5" t="s">
        <v>345</v>
      </c>
      <c r="C16" s="5" t="s">
        <v>346</v>
      </c>
      <c r="D16" s="4" t="s">
        <v>440</v>
      </c>
      <c r="E16" s="4" t="s">
        <v>441</v>
      </c>
      <c r="F16" s="5" t="s">
        <v>442</v>
      </c>
      <c r="G16" s="6">
        <v>4.4400000000000002E-2</v>
      </c>
      <c r="H16" s="7">
        <v>0.40350000000000003</v>
      </c>
      <c r="I16" s="9">
        <f t="shared" si="0"/>
        <v>1.7915400000000001E-2</v>
      </c>
      <c r="J16" s="10">
        <v>44882</v>
      </c>
    </row>
    <row r="17" spans="1:10" s="1" customFormat="1" ht="16.5" customHeight="1">
      <c r="A17" s="12" t="s">
        <v>213</v>
      </c>
      <c r="B17" s="13" t="s">
        <v>345</v>
      </c>
      <c r="C17" s="13" t="s">
        <v>346</v>
      </c>
      <c r="D17" s="12" t="s">
        <v>485</v>
      </c>
      <c r="E17" s="12" t="s">
        <v>486</v>
      </c>
      <c r="F17" s="13" t="s">
        <v>349</v>
      </c>
      <c r="G17" s="14">
        <v>1</v>
      </c>
      <c r="H17" s="7">
        <v>0.26550000000000001</v>
      </c>
      <c r="I17" s="9">
        <f t="shared" si="0"/>
        <v>0.26550000000000001</v>
      </c>
      <c r="J17" s="16">
        <v>44882</v>
      </c>
    </row>
    <row r="18" spans="1:10" s="1" customFormat="1" ht="16.5" customHeight="1">
      <c r="A18" s="4" t="s">
        <v>213</v>
      </c>
      <c r="B18" s="5" t="s">
        <v>345</v>
      </c>
      <c r="C18" s="5" t="s">
        <v>346</v>
      </c>
      <c r="D18" s="4" t="s">
        <v>487</v>
      </c>
      <c r="E18" s="4" t="s">
        <v>488</v>
      </c>
      <c r="F18" s="5" t="s">
        <v>489</v>
      </c>
      <c r="G18" s="6">
        <v>1</v>
      </c>
      <c r="H18" s="7">
        <v>0.1862</v>
      </c>
      <c r="I18" s="9">
        <f t="shared" si="0"/>
        <v>0.1862</v>
      </c>
      <c r="J18" s="10">
        <v>44882</v>
      </c>
    </row>
    <row r="19" spans="1:10" s="1" customFormat="1" ht="16.5" customHeight="1">
      <c r="A19" s="12" t="s">
        <v>213</v>
      </c>
      <c r="B19" s="13" t="s">
        <v>345</v>
      </c>
      <c r="C19" s="13" t="s">
        <v>346</v>
      </c>
      <c r="D19" s="12" t="s">
        <v>1156</v>
      </c>
      <c r="E19" s="12" t="s">
        <v>524</v>
      </c>
      <c r="F19" s="13" t="s">
        <v>349</v>
      </c>
      <c r="G19" s="14">
        <v>1</v>
      </c>
      <c r="H19" s="7">
        <f>I36</f>
        <v>5.9088000000000003</v>
      </c>
      <c r="I19" s="9">
        <f t="shared" si="0"/>
        <v>5.9088000000000003</v>
      </c>
      <c r="J19" s="16">
        <v>45300</v>
      </c>
    </row>
    <row r="20" spans="1:10" s="1" customFormat="1" ht="16.5" customHeight="1">
      <c r="A20" s="4" t="s">
        <v>213</v>
      </c>
      <c r="B20" s="5" t="s">
        <v>345</v>
      </c>
      <c r="C20" s="5" t="s">
        <v>346</v>
      </c>
      <c r="D20" s="4" t="s">
        <v>463</v>
      </c>
      <c r="E20" s="4" t="s">
        <v>464</v>
      </c>
      <c r="F20" s="5" t="s">
        <v>465</v>
      </c>
      <c r="G20" s="6">
        <v>1.11E-2</v>
      </c>
      <c r="H20" s="7">
        <v>6.2127999999999997</v>
      </c>
      <c r="I20" s="9">
        <f t="shared" si="0"/>
        <v>6.8962079999999995E-2</v>
      </c>
      <c r="J20" s="10">
        <v>44882</v>
      </c>
    </row>
    <row r="21" spans="1:10">
      <c r="I21" s="11">
        <f>SUM(I2:I20)</f>
        <v>17.423476659514002</v>
      </c>
    </row>
    <row r="23" spans="1:10" s="1" customFormat="1" ht="12.75">
      <c r="A23" s="2" t="s">
        <v>336</v>
      </c>
      <c r="B23" s="2" t="s">
        <v>337</v>
      </c>
      <c r="C23" s="2" t="s">
        <v>338</v>
      </c>
      <c r="D23" s="2" t="s">
        <v>339</v>
      </c>
      <c r="E23" s="2" t="s">
        <v>340</v>
      </c>
      <c r="F23" s="2" t="s">
        <v>340</v>
      </c>
      <c r="G23" s="3" t="s">
        <v>341</v>
      </c>
      <c r="H23" s="3" t="s">
        <v>342</v>
      </c>
      <c r="I23" s="3" t="s">
        <v>343</v>
      </c>
      <c r="J23" s="8" t="s">
        <v>344</v>
      </c>
    </row>
    <row r="24" spans="1:10" s="1" customFormat="1" ht="16.5" customHeight="1">
      <c r="A24" s="4" t="s">
        <v>1156</v>
      </c>
      <c r="B24" s="5" t="s">
        <v>345</v>
      </c>
      <c r="C24" s="5" t="s">
        <v>346</v>
      </c>
      <c r="D24" s="4" t="s">
        <v>549</v>
      </c>
      <c r="E24" s="4" t="s">
        <v>550</v>
      </c>
      <c r="F24" s="5" t="s">
        <v>349</v>
      </c>
      <c r="G24" s="6">
        <v>1</v>
      </c>
      <c r="H24" s="7">
        <v>0.64</v>
      </c>
      <c r="I24" s="9">
        <f t="shared" ref="I24:I35" si="1">H24*G24</f>
        <v>0.64</v>
      </c>
      <c r="J24" s="10">
        <v>45097</v>
      </c>
    </row>
    <row r="25" spans="1:10" s="1" customFormat="1" ht="16.5" customHeight="1">
      <c r="A25" s="12" t="s">
        <v>1156</v>
      </c>
      <c r="B25" s="13" t="s">
        <v>345</v>
      </c>
      <c r="C25" s="13" t="s">
        <v>346</v>
      </c>
      <c r="D25" s="12" t="s">
        <v>551</v>
      </c>
      <c r="E25" s="12" t="s">
        <v>552</v>
      </c>
      <c r="F25" s="13" t="s">
        <v>349</v>
      </c>
      <c r="G25" s="14">
        <v>1</v>
      </c>
      <c r="H25" s="7">
        <v>0.63</v>
      </c>
      <c r="I25" s="9">
        <f t="shared" si="1"/>
        <v>0.63</v>
      </c>
      <c r="J25" s="16">
        <v>45097</v>
      </c>
    </row>
    <row r="26" spans="1:10" s="1" customFormat="1" ht="16.5" customHeight="1">
      <c r="A26" s="4" t="s">
        <v>1156</v>
      </c>
      <c r="B26" s="5" t="s">
        <v>345</v>
      </c>
      <c r="C26" s="5" t="s">
        <v>346</v>
      </c>
      <c r="D26" s="4" t="s">
        <v>547</v>
      </c>
      <c r="E26" s="4" t="s">
        <v>548</v>
      </c>
      <c r="F26" s="5" t="s">
        <v>349</v>
      </c>
      <c r="G26" s="6">
        <v>1</v>
      </c>
      <c r="H26" s="7">
        <v>1.05</v>
      </c>
      <c r="I26" s="9">
        <f t="shared" si="1"/>
        <v>1.05</v>
      </c>
      <c r="J26" s="10">
        <v>45097</v>
      </c>
    </row>
    <row r="27" spans="1:10" s="1" customFormat="1" ht="16.5" customHeight="1">
      <c r="A27" s="12" t="s">
        <v>1156</v>
      </c>
      <c r="B27" s="13" t="s">
        <v>345</v>
      </c>
      <c r="C27" s="13" t="s">
        <v>346</v>
      </c>
      <c r="D27" s="12" t="s">
        <v>553</v>
      </c>
      <c r="E27" s="12" t="s">
        <v>554</v>
      </c>
      <c r="F27" s="13" t="s">
        <v>349</v>
      </c>
      <c r="G27" s="14">
        <v>1</v>
      </c>
      <c r="H27" s="7">
        <v>0.57999999999999996</v>
      </c>
      <c r="I27" s="9">
        <f t="shared" si="1"/>
        <v>0.57999999999999996</v>
      </c>
      <c r="J27" s="16">
        <v>45097</v>
      </c>
    </row>
    <row r="28" spans="1:10" s="1" customFormat="1" ht="16.5" customHeight="1">
      <c r="A28" s="4" t="s">
        <v>1156</v>
      </c>
      <c r="B28" s="5" t="s">
        <v>345</v>
      </c>
      <c r="C28" s="5" t="s">
        <v>346</v>
      </c>
      <c r="D28" s="4" t="s">
        <v>544</v>
      </c>
      <c r="E28" s="4" t="s">
        <v>545</v>
      </c>
      <c r="F28" s="5" t="s">
        <v>546</v>
      </c>
      <c r="G28" s="6">
        <v>2</v>
      </c>
      <c r="H28" s="7">
        <v>0.05</v>
      </c>
      <c r="I28" s="9">
        <f t="shared" si="1"/>
        <v>0.1</v>
      </c>
      <c r="J28" s="10">
        <v>45097</v>
      </c>
    </row>
    <row r="29" spans="1:10" s="1" customFormat="1" ht="16.5" customHeight="1">
      <c r="A29" s="12" t="s">
        <v>1156</v>
      </c>
      <c r="B29" s="13" t="s">
        <v>345</v>
      </c>
      <c r="C29" s="13" t="s">
        <v>346</v>
      </c>
      <c r="D29" s="12" t="s">
        <v>555</v>
      </c>
      <c r="E29" s="12" t="s">
        <v>556</v>
      </c>
      <c r="F29" s="13" t="s">
        <v>349</v>
      </c>
      <c r="G29" s="14">
        <v>1</v>
      </c>
      <c r="H29" s="7">
        <v>0.59</v>
      </c>
      <c r="I29" s="9">
        <f t="shared" si="1"/>
        <v>0.59</v>
      </c>
      <c r="J29" s="16">
        <v>45097</v>
      </c>
    </row>
    <row r="30" spans="1:10" s="1" customFormat="1" ht="16.5" customHeight="1">
      <c r="A30" s="4" t="s">
        <v>1156</v>
      </c>
      <c r="B30" s="5" t="s">
        <v>345</v>
      </c>
      <c r="C30" s="5" t="s">
        <v>346</v>
      </c>
      <c r="D30" s="4" t="s">
        <v>557</v>
      </c>
      <c r="E30" s="4" t="s">
        <v>558</v>
      </c>
      <c r="F30" s="5" t="s">
        <v>349</v>
      </c>
      <c r="G30" s="6">
        <v>1</v>
      </c>
      <c r="H30" s="7">
        <v>0.4</v>
      </c>
      <c r="I30" s="9">
        <f t="shared" si="1"/>
        <v>0.4</v>
      </c>
      <c r="J30" s="10">
        <v>45097</v>
      </c>
    </row>
    <row r="31" spans="1:10" s="1" customFormat="1" ht="16.5" customHeight="1">
      <c r="A31" s="12" t="s">
        <v>1156</v>
      </c>
      <c r="B31" s="13" t="s">
        <v>345</v>
      </c>
      <c r="C31" s="13" t="s">
        <v>346</v>
      </c>
      <c r="D31" s="12" t="s">
        <v>567</v>
      </c>
      <c r="E31" s="12" t="s">
        <v>568</v>
      </c>
      <c r="F31" s="13" t="s">
        <v>349</v>
      </c>
      <c r="G31" s="14">
        <v>2</v>
      </c>
      <c r="H31" s="7">
        <v>0.15</v>
      </c>
      <c r="I31" s="9">
        <f t="shared" si="1"/>
        <v>0.3</v>
      </c>
      <c r="J31" s="16">
        <v>45097</v>
      </c>
    </row>
    <row r="32" spans="1:10" s="1" customFormat="1" ht="16.5" customHeight="1">
      <c r="A32" s="4" t="s">
        <v>1156</v>
      </c>
      <c r="B32" s="5" t="s">
        <v>345</v>
      </c>
      <c r="C32" s="5" t="s">
        <v>346</v>
      </c>
      <c r="D32" s="4" t="s">
        <v>559</v>
      </c>
      <c r="E32" s="4" t="s">
        <v>560</v>
      </c>
      <c r="F32" s="5" t="s">
        <v>349</v>
      </c>
      <c r="G32" s="6">
        <v>1</v>
      </c>
      <c r="H32" s="7">
        <v>0.4</v>
      </c>
      <c r="I32" s="9">
        <f t="shared" si="1"/>
        <v>0.4</v>
      </c>
      <c r="J32" s="10">
        <v>45097</v>
      </c>
    </row>
    <row r="33" spans="1:10" s="1" customFormat="1" ht="16.5" customHeight="1">
      <c r="A33" s="12" t="s">
        <v>1156</v>
      </c>
      <c r="B33" s="13" t="s">
        <v>345</v>
      </c>
      <c r="C33" s="13" t="s">
        <v>346</v>
      </c>
      <c r="D33" s="12" t="s">
        <v>1157</v>
      </c>
      <c r="E33" s="12" t="s">
        <v>628</v>
      </c>
      <c r="F33" s="13" t="s">
        <v>1158</v>
      </c>
      <c r="G33" s="14">
        <v>2</v>
      </c>
      <c r="H33" s="7">
        <v>4.4200000000000003E-2</v>
      </c>
      <c r="I33" s="9">
        <f t="shared" si="1"/>
        <v>8.8400000000000006E-2</v>
      </c>
      <c r="J33" s="16">
        <v>45097</v>
      </c>
    </row>
    <row r="34" spans="1:10" s="1" customFormat="1" ht="16.5" customHeight="1">
      <c r="A34" s="4" t="s">
        <v>1156</v>
      </c>
      <c r="B34" s="5" t="s">
        <v>345</v>
      </c>
      <c r="C34" s="5" t="s">
        <v>346</v>
      </c>
      <c r="D34" s="4" t="s">
        <v>561</v>
      </c>
      <c r="E34" s="4" t="s">
        <v>562</v>
      </c>
      <c r="F34" s="5" t="s">
        <v>563</v>
      </c>
      <c r="G34" s="6">
        <v>4</v>
      </c>
      <c r="H34" s="7">
        <v>0.1196</v>
      </c>
      <c r="I34" s="9">
        <f t="shared" si="1"/>
        <v>0.47839999999999999</v>
      </c>
      <c r="J34" s="10">
        <v>45097</v>
      </c>
    </row>
    <row r="35" spans="1:10" s="1" customFormat="1" ht="16.5" customHeight="1">
      <c r="A35" s="12" t="s">
        <v>1156</v>
      </c>
      <c r="B35" s="13" t="s">
        <v>345</v>
      </c>
      <c r="C35" s="13" t="s">
        <v>346</v>
      </c>
      <c r="D35" s="12" t="s">
        <v>564</v>
      </c>
      <c r="E35" s="12" t="s">
        <v>565</v>
      </c>
      <c r="F35" s="13" t="s">
        <v>566</v>
      </c>
      <c r="G35" s="14">
        <v>4</v>
      </c>
      <c r="H35" s="7">
        <v>0.16300000000000001</v>
      </c>
      <c r="I35" s="9">
        <f t="shared" si="1"/>
        <v>0.65200000000000002</v>
      </c>
      <c r="J35" s="16">
        <v>45097</v>
      </c>
    </row>
    <row r="36" spans="1:10">
      <c r="I36" s="11">
        <f>SUM(I24:I35)</f>
        <v>5.9088000000000003</v>
      </c>
    </row>
  </sheetData>
  <phoneticPr fontId="20" type="noConversion"/>
  <pageMargins left="0.75" right="0.75" top="1" bottom="1" header="0.5" footer="0.5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H12" sqref="H12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4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214</v>
      </c>
      <c r="B2" s="5" t="s">
        <v>345</v>
      </c>
      <c r="C2" s="5" t="s">
        <v>346</v>
      </c>
      <c r="D2" s="4" t="s">
        <v>520</v>
      </c>
      <c r="E2" s="4" t="s">
        <v>521</v>
      </c>
      <c r="F2" s="5" t="s">
        <v>522</v>
      </c>
      <c r="G2" s="6">
        <v>1</v>
      </c>
      <c r="H2" s="7">
        <v>0.29392022048245597</v>
      </c>
      <c r="I2" s="9">
        <f t="shared" ref="I2:I11" si="0">H2*G2</f>
        <v>0.29392022048245597</v>
      </c>
      <c r="J2" s="10">
        <v>45126</v>
      </c>
    </row>
    <row r="3" spans="1:10" s="1" customFormat="1" ht="16.5" customHeight="1">
      <c r="A3" s="12" t="s">
        <v>214</v>
      </c>
      <c r="B3" s="13" t="s">
        <v>345</v>
      </c>
      <c r="C3" s="13" t="s">
        <v>346</v>
      </c>
      <c r="D3" s="12" t="s">
        <v>518</v>
      </c>
      <c r="E3" s="12" t="s">
        <v>519</v>
      </c>
      <c r="F3" s="13" t="s">
        <v>349</v>
      </c>
      <c r="G3" s="14">
        <v>0.39</v>
      </c>
      <c r="H3" s="7">
        <v>0.58899999999999997</v>
      </c>
      <c r="I3" s="9">
        <f t="shared" si="0"/>
        <v>0.22971</v>
      </c>
      <c r="J3" s="16">
        <v>45126</v>
      </c>
    </row>
    <row r="4" spans="1:10" s="1" customFormat="1" ht="16.5" customHeight="1">
      <c r="A4" s="4" t="s">
        <v>214</v>
      </c>
      <c r="B4" s="5" t="s">
        <v>345</v>
      </c>
      <c r="C4" s="5" t="s">
        <v>346</v>
      </c>
      <c r="D4" s="4" t="s">
        <v>223</v>
      </c>
      <c r="E4" s="4" t="s">
        <v>224</v>
      </c>
      <c r="F4" s="5" t="s">
        <v>444</v>
      </c>
      <c r="G4" s="6">
        <v>2</v>
      </c>
      <c r="H4" s="7">
        <v>0.120565034394672</v>
      </c>
      <c r="I4" s="9">
        <f t="shared" si="0"/>
        <v>0.24113006878934401</v>
      </c>
      <c r="J4" s="10">
        <v>45126</v>
      </c>
    </row>
    <row r="5" spans="1:10" s="1" customFormat="1" ht="16.5" customHeight="1">
      <c r="A5" s="12" t="s">
        <v>214</v>
      </c>
      <c r="B5" s="13" t="s">
        <v>345</v>
      </c>
      <c r="C5" s="13" t="s">
        <v>346</v>
      </c>
      <c r="D5" s="12" t="s">
        <v>516</v>
      </c>
      <c r="E5" s="12" t="s">
        <v>517</v>
      </c>
      <c r="F5" s="13" t="s">
        <v>349</v>
      </c>
      <c r="G5" s="14">
        <v>2</v>
      </c>
      <c r="H5" s="7">
        <v>0.05</v>
      </c>
      <c r="I5" s="9">
        <f t="shared" si="0"/>
        <v>0.1</v>
      </c>
      <c r="J5" s="16">
        <v>45126</v>
      </c>
    </row>
    <row r="6" spans="1:10" s="1" customFormat="1" ht="16.5" customHeight="1">
      <c r="A6" s="4" t="s">
        <v>214</v>
      </c>
      <c r="B6" s="5" t="s">
        <v>345</v>
      </c>
      <c r="C6" s="5" t="s">
        <v>346</v>
      </c>
      <c r="D6" s="4" t="s">
        <v>332</v>
      </c>
      <c r="E6" s="4" t="s">
        <v>333</v>
      </c>
      <c r="F6" s="5" t="s">
        <v>448</v>
      </c>
      <c r="G6" s="6">
        <v>0.84</v>
      </c>
      <c r="H6" s="7">
        <v>1.6814</v>
      </c>
      <c r="I6" s="9">
        <f t="shared" si="0"/>
        <v>1.4123760000000001</v>
      </c>
      <c r="J6" s="10">
        <v>45126</v>
      </c>
    </row>
    <row r="7" spans="1:10" s="1" customFormat="1" ht="16.5" customHeight="1">
      <c r="A7" s="12" t="s">
        <v>214</v>
      </c>
      <c r="B7" s="13" t="s">
        <v>345</v>
      </c>
      <c r="C7" s="13" t="s">
        <v>346</v>
      </c>
      <c r="D7" s="12" t="s">
        <v>449</v>
      </c>
      <c r="E7" s="12" t="s">
        <v>450</v>
      </c>
      <c r="F7" s="13" t="s">
        <v>447</v>
      </c>
      <c r="G7" s="14">
        <v>0.84</v>
      </c>
      <c r="H7" s="7">
        <v>1.7257</v>
      </c>
      <c r="I7" s="9">
        <f t="shared" si="0"/>
        <v>1.4495880000000001</v>
      </c>
      <c r="J7" s="16">
        <v>45126</v>
      </c>
    </row>
    <row r="8" spans="1:10" s="1" customFormat="1" ht="16.5" customHeight="1">
      <c r="A8" s="4" t="s">
        <v>214</v>
      </c>
      <c r="B8" s="5" t="s">
        <v>345</v>
      </c>
      <c r="C8" s="5" t="s">
        <v>346</v>
      </c>
      <c r="D8" s="4" t="s">
        <v>539</v>
      </c>
      <c r="E8" s="4" t="s">
        <v>540</v>
      </c>
      <c r="F8" s="5" t="s">
        <v>541</v>
      </c>
      <c r="G8" s="6">
        <v>1</v>
      </c>
      <c r="H8" s="7">
        <v>0.35</v>
      </c>
      <c r="I8" s="9">
        <f t="shared" si="0"/>
        <v>0.35</v>
      </c>
      <c r="J8" s="10">
        <v>45126</v>
      </c>
    </row>
    <row r="9" spans="1:10" s="1" customFormat="1" ht="16.5" customHeight="1">
      <c r="A9" s="12" t="s">
        <v>214</v>
      </c>
      <c r="B9" s="13" t="s">
        <v>345</v>
      </c>
      <c r="C9" s="13" t="s">
        <v>346</v>
      </c>
      <c r="D9" s="12" t="s">
        <v>530</v>
      </c>
      <c r="E9" s="12" t="s">
        <v>531</v>
      </c>
      <c r="F9" s="13" t="s">
        <v>349</v>
      </c>
      <c r="G9" s="14">
        <v>1</v>
      </c>
      <c r="H9" s="7">
        <v>0.16491114688644701</v>
      </c>
      <c r="I9" s="9">
        <f t="shared" si="0"/>
        <v>0.16491114688644701</v>
      </c>
      <c r="J9" s="16">
        <v>45138</v>
      </c>
    </row>
    <row r="10" spans="1:10" s="1" customFormat="1" ht="16.5" customHeight="1">
      <c r="A10" s="4" t="s">
        <v>214</v>
      </c>
      <c r="B10" s="5" t="s">
        <v>345</v>
      </c>
      <c r="C10" s="5" t="s">
        <v>346</v>
      </c>
      <c r="D10" s="4" t="s">
        <v>536</v>
      </c>
      <c r="E10" s="4" t="s">
        <v>537</v>
      </c>
      <c r="F10" s="5" t="s">
        <v>538</v>
      </c>
      <c r="G10" s="6">
        <v>1</v>
      </c>
      <c r="H10" s="7">
        <v>0.40360000000000001</v>
      </c>
      <c r="I10" s="9">
        <f t="shared" si="0"/>
        <v>0.40360000000000001</v>
      </c>
      <c r="J10" s="10">
        <v>45126</v>
      </c>
    </row>
    <row r="11" spans="1:10" s="1" customFormat="1" ht="16.5" customHeight="1">
      <c r="A11" s="12" t="s">
        <v>214</v>
      </c>
      <c r="B11" s="13" t="s">
        <v>345</v>
      </c>
      <c r="C11" s="13" t="s">
        <v>346</v>
      </c>
      <c r="D11" s="12" t="s">
        <v>532</v>
      </c>
      <c r="E11" s="12" t="s">
        <v>533</v>
      </c>
      <c r="F11" s="13" t="s">
        <v>349</v>
      </c>
      <c r="G11" s="14">
        <v>1</v>
      </c>
      <c r="H11" s="7">
        <f>I18</f>
        <v>3.5574134056776598</v>
      </c>
      <c r="I11" s="9">
        <f t="shared" si="0"/>
        <v>3.5574134056776598</v>
      </c>
      <c r="J11" s="16">
        <v>45126</v>
      </c>
    </row>
    <row r="12" spans="1:10">
      <c r="I12" s="11">
        <f>SUM(I2:I11)</f>
        <v>8.2026488418359005</v>
      </c>
    </row>
    <row r="13" spans="1:10" ht="14.1" customHeight="1"/>
    <row r="14" spans="1:10" s="1" customFormat="1" ht="12.75">
      <c r="A14" s="2" t="s">
        <v>336</v>
      </c>
      <c r="B14" s="2" t="s">
        <v>337</v>
      </c>
      <c r="C14" s="2" t="s">
        <v>338</v>
      </c>
      <c r="D14" s="2" t="s">
        <v>339</v>
      </c>
      <c r="E14" s="2" t="s">
        <v>340</v>
      </c>
      <c r="F14" s="2" t="s">
        <v>340</v>
      </c>
      <c r="G14" s="3" t="s">
        <v>341</v>
      </c>
      <c r="H14" s="3" t="s">
        <v>342</v>
      </c>
      <c r="I14" s="3" t="s">
        <v>343</v>
      </c>
      <c r="J14" s="8" t="s">
        <v>344</v>
      </c>
    </row>
    <row r="15" spans="1:10" s="1" customFormat="1" ht="16.5" customHeight="1">
      <c r="A15" s="4" t="s">
        <v>532</v>
      </c>
      <c r="B15" s="5" t="s">
        <v>345</v>
      </c>
      <c r="C15" s="5" t="s">
        <v>346</v>
      </c>
      <c r="D15" s="4" t="s">
        <v>569</v>
      </c>
      <c r="E15" s="4" t="s">
        <v>570</v>
      </c>
      <c r="F15" s="5" t="s">
        <v>349</v>
      </c>
      <c r="G15" s="6">
        <v>1</v>
      </c>
      <c r="H15" s="7">
        <v>0.291913405677656</v>
      </c>
      <c r="I15" s="9">
        <f t="shared" ref="I15:I17" si="1">H15*G15</f>
        <v>0.291913405677656</v>
      </c>
      <c r="J15" s="10">
        <v>44835</v>
      </c>
    </row>
    <row r="16" spans="1:10" s="1" customFormat="1" ht="16.5" customHeight="1">
      <c r="A16" s="12" t="s">
        <v>532</v>
      </c>
      <c r="B16" s="13" t="s">
        <v>345</v>
      </c>
      <c r="C16" s="13" t="s">
        <v>346</v>
      </c>
      <c r="D16" s="12" t="s">
        <v>571</v>
      </c>
      <c r="E16" s="12" t="s">
        <v>572</v>
      </c>
      <c r="F16" s="13" t="s">
        <v>349</v>
      </c>
      <c r="G16" s="14">
        <v>1</v>
      </c>
      <c r="H16" s="7">
        <v>3</v>
      </c>
      <c r="I16" s="9">
        <f t="shared" si="1"/>
        <v>3</v>
      </c>
      <c r="J16" s="16">
        <v>44835</v>
      </c>
    </row>
    <row r="17" spans="1:10" s="1" customFormat="1" ht="16.5" customHeight="1">
      <c r="A17" s="4" t="s">
        <v>532</v>
      </c>
      <c r="B17" s="5" t="s">
        <v>345</v>
      </c>
      <c r="C17" s="5" t="s">
        <v>346</v>
      </c>
      <c r="D17" s="4" t="s">
        <v>573</v>
      </c>
      <c r="E17" s="4" t="s">
        <v>574</v>
      </c>
      <c r="F17" s="5" t="s">
        <v>575</v>
      </c>
      <c r="G17" s="6">
        <v>1</v>
      </c>
      <c r="H17" s="7">
        <v>0.26550000000000001</v>
      </c>
      <c r="I17" s="9">
        <f t="shared" si="1"/>
        <v>0.26550000000000001</v>
      </c>
      <c r="J17" s="10">
        <v>44835</v>
      </c>
    </row>
    <row r="18" spans="1:10">
      <c r="I18" s="11">
        <f>SUM(I15:I17)</f>
        <v>3.5574134056776598</v>
      </c>
    </row>
  </sheetData>
  <phoneticPr fontId="20" type="noConversion"/>
  <pageMargins left="0.75" right="0.75" top="1" bottom="1" header="0.5" footer="0.5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1" workbookViewId="0">
      <selection activeCell="I25" sqref="I25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4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215</v>
      </c>
      <c r="B2" s="5" t="s">
        <v>345</v>
      </c>
      <c r="C2" s="5" t="s">
        <v>346</v>
      </c>
      <c r="D2" s="4" t="s">
        <v>520</v>
      </c>
      <c r="E2" s="4" t="s">
        <v>521</v>
      </c>
      <c r="F2" s="5" t="s">
        <v>522</v>
      </c>
      <c r="G2" s="6">
        <v>1</v>
      </c>
      <c r="H2" s="7">
        <v>0.29392022048245597</v>
      </c>
      <c r="I2" s="9">
        <f t="shared" ref="I2:I23" si="0">H2*G2</f>
        <v>0.29392022048245597</v>
      </c>
      <c r="J2" s="10">
        <v>45097</v>
      </c>
    </row>
    <row r="3" spans="1:10" s="1" customFormat="1" ht="16.5" customHeight="1">
      <c r="A3" s="12" t="s">
        <v>215</v>
      </c>
      <c r="B3" s="13" t="s">
        <v>345</v>
      </c>
      <c r="C3" s="13" t="s">
        <v>346</v>
      </c>
      <c r="D3" s="12" t="s">
        <v>518</v>
      </c>
      <c r="E3" s="12" t="s">
        <v>519</v>
      </c>
      <c r="F3" s="13" t="s">
        <v>349</v>
      </c>
      <c r="G3" s="14">
        <v>0.16</v>
      </c>
      <c r="H3" s="7">
        <v>0.58899999999999997</v>
      </c>
      <c r="I3" s="9">
        <f t="shared" si="0"/>
        <v>9.4240000000000004E-2</v>
      </c>
      <c r="J3" s="16">
        <v>45120</v>
      </c>
    </row>
    <row r="4" spans="1:10" s="1" customFormat="1" ht="16.5" customHeight="1">
      <c r="A4" s="4" t="s">
        <v>215</v>
      </c>
      <c r="B4" s="5" t="s">
        <v>345</v>
      </c>
      <c r="C4" s="5" t="s">
        <v>346</v>
      </c>
      <c r="D4" s="4" t="s">
        <v>528</v>
      </c>
      <c r="E4" s="4" t="s">
        <v>529</v>
      </c>
      <c r="F4" s="5" t="s">
        <v>349</v>
      </c>
      <c r="G4" s="6">
        <v>1</v>
      </c>
      <c r="H4" s="7">
        <v>2.3446536775895899</v>
      </c>
      <c r="I4" s="9">
        <f t="shared" si="0"/>
        <v>2.3446536775895899</v>
      </c>
      <c r="J4" s="10">
        <v>45097</v>
      </c>
    </row>
    <row r="5" spans="1:10" s="1" customFormat="1" ht="16.5" customHeight="1">
      <c r="A5" s="12" t="s">
        <v>215</v>
      </c>
      <c r="B5" s="13" t="s">
        <v>345</v>
      </c>
      <c r="C5" s="13" t="s">
        <v>346</v>
      </c>
      <c r="D5" s="12" t="s">
        <v>483</v>
      </c>
      <c r="E5" s="12" t="s">
        <v>484</v>
      </c>
      <c r="F5" s="13" t="s">
        <v>349</v>
      </c>
      <c r="G5" s="14">
        <v>2</v>
      </c>
      <c r="H5" s="7">
        <v>0.24093969243986299</v>
      </c>
      <c r="I5" s="9">
        <f t="shared" si="0"/>
        <v>0.48187938487972598</v>
      </c>
      <c r="J5" s="16">
        <v>45097</v>
      </c>
    </row>
    <row r="6" spans="1:10" s="1" customFormat="1" ht="16.5" customHeight="1">
      <c r="A6" s="4" t="s">
        <v>215</v>
      </c>
      <c r="B6" s="5" t="s">
        <v>345</v>
      </c>
      <c r="C6" s="5" t="s">
        <v>346</v>
      </c>
      <c r="D6" s="4" t="s">
        <v>516</v>
      </c>
      <c r="E6" s="4" t="s">
        <v>517</v>
      </c>
      <c r="F6" s="5" t="s">
        <v>349</v>
      </c>
      <c r="G6" s="6">
        <v>2</v>
      </c>
      <c r="H6" s="7">
        <v>0.05</v>
      </c>
      <c r="I6" s="9">
        <f t="shared" si="0"/>
        <v>0.1</v>
      </c>
      <c r="J6" s="10">
        <v>45183</v>
      </c>
    </row>
    <row r="7" spans="1:10" s="1" customFormat="1" ht="16.5" customHeight="1">
      <c r="A7" s="12" t="s">
        <v>215</v>
      </c>
      <c r="B7" s="13" t="s">
        <v>345</v>
      </c>
      <c r="C7" s="13" t="s">
        <v>346</v>
      </c>
      <c r="D7" s="12" t="s">
        <v>526</v>
      </c>
      <c r="E7" s="12" t="s">
        <v>527</v>
      </c>
      <c r="F7" s="13" t="s">
        <v>349</v>
      </c>
      <c r="G7" s="14">
        <v>1</v>
      </c>
      <c r="H7" s="7">
        <v>3.10834578384212</v>
      </c>
      <c r="I7" s="9">
        <f t="shared" si="0"/>
        <v>3.10834578384212</v>
      </c>
      <c r="J7" s="16">
        <v>45097</v>
      </c>
    </row>
    <row r="8" spans="1:10" s="1" customFormat="1" ht="16.5" customHeight="1">
      <c r="A8" s="4" t="s">
        <v>215</v>
      </c>
      <c r="B8" s="5" t="s">
        <v>345</v>
      </c>
      <c r="C8" s="5" t="s">
        <v>346</v>
      </c>
      <c r="D8" s="4" t="s">
        <v>445</v>
      </c>
      <c r="E8" s="4" t="s">
        <v>446</v>
      </c>
      <c r="F8" s="5" t="s">
        <v>447</v>
      </c>
      <c r="G8" s="6">
        <v>0.31</v>
      </c>
      <c r="H8" s="7">
        <v>1.7257</v>
      </c>
      <c r="I8" s="9">
        <f t="shared" si="0"/>
        <v>0.53496699999999997</v>
      </c>
      <c r="J8" s="10">
        <v>45097</v>
      </c>
    </row>
    <row r="9" spans="1:10" s="1" customFormat="1" ht="16.5" customHeight="1">
      <c r="A9" s="12" t="s">
        <v>215</v>
      </c>
      <c r="B9" s="13" t="s">
        <v>345</v>
      </c>
      <c r="C9" s="13" t="s">
        <v>346</v>
      </c>
      <c r="D9" s="12" t="s">
        <v>223</v>
      </c>
      <c r="E9" s="12" t="s">
        <v>224</v>
      </c>
      <c r="F9" s="13" t="s">
        <v>444</v>
      </c>
      <c r="G9" s="14">
        <v>8</v>
      </c>
      <c r="H9" s="7">
        <v>0.120565034394672</v>
      </c>
      <c r="I9" s="9">
        <f t="shared" si="0"/>
        <v>0.96452027515737604</v>
      </c>
      <c r="J9" s="16">
        <v>45097</v>
      </c>
    </row>
    <row r="10" spans="1:10" s="1" customFormat="1" ht="16.5" customHeight="1">
      <c r="A10" s="4" t="s">
        <v>215</v>
      </c>
      <c r="B10" s="5" t="s">
        <v>345</v>
      </c>
      <c r="C10" s="5" t="s">
        <v>346</v>
      </c>
      <c r="D10" s="4" t="s">
        <v>513</v>
      </c>
      <c r="E10" s="4" t="s">
        <v>514</v>
      </c>
      <c r="F10" s="5" t="s">
        <v>515</v>
      </c>
      <c r="G10" s="6">
        <v>1</v>
      </c>
      <c r="H10" s="7">
        <v>0.05</v>
      </c>
      <c r="I10" s="9">
        <f t="shared" si="0"/>
        <v>0.05</v>
      </c>
      <c r="J10" s="10">
        <v>45097</v>
      </c>
    </row>
    <row r="11" spans="1:10" s="1" customFormat="1" ht="16.5" customHeight="1">
      <c r="A11" s="12" t="s">
        <v>215</v>
      </c>
      <c r="B11" s="13" t="s">
        <v>345</v>
      </c>
      <c r="C11" s="13" t="s">
        <v>346</v>
      </c>
      <c r="D11" s="12" t="s">
        <v>227</v>
      </c>
      <c r="E11" s="12" t="s">
        <v>228</v>
      </c>
      <c r="F11" s="13" t="s">
        <v>443</v>
      </c>
      <c r="G11" s="14">
        <v>1</v>
      </c>
      <c r="H11" s="7">
        <v>0.28858469243986301</v>
      </c>
      <c r="I11" s="9">
        <f t="shared" si="0"/>
        <v>0.28858469243986301</v>
      </c>
      <c r="J11" s="16">
        <v>45097</v>
      </c>
    </row>
    <row r="12" spans="1:10" s="1" customFormat="1" ht="16.5" customHeight="1">
      <c r="A12" s="4" t="s">
        <v>215</v>
      </c>
      <c r="B12" s="5" t="s">
        <v>345</v>
      </c>
      <c r="C12" s="5" t="s">
        <v>346</v>
      </c>
      <c r="D12" s="4" t="s">
        <v>332</v>
      </c>
      <c r="E12" s="4" t="s">
        <v>333</v>
      </c>
      <c r="F12" s="5" t="s">
        <v>448</v>
      </c>
      <c r="G12" s="6">
        <v>0.55000000000000004</v>
      </c>
      <c r="H12" s="7">
        <v>1.6814</v>
      </c>
      <c r="I12" s="9">
        <f t="shared" si="0"/>
        <v>0.92476999999999998</v>
      </c>
      <c r="J12" s="10">
        <v>45097</v>
      </c>
    </row>
    <row r="13" spans="1:10" s="1" customFormat="1" ht="16.5" customHeight="1">
      <c r="A13" s="12" t="s">
        <v>215</v>
      </c>
      <c r="B13" s="13" t="s">
        <v>345</v>
      </c>
      <c r="C13" s="13" t="s">
        <v>346</v>
      </c>
      <c r="D13" s="12" t="s">
        <v>449</v>
      </c>
      <c r="E13" s="12" t="s">
        <v>450</v>
      </c>
      <c r="F13" s="13" t="s">
        <v>447</v>
      </c>
      <c r="G13" s="14">
        <v>0.69</v>
      </c>
      <c r="H13" s="7">
        <v>1.7257</v>
      </c>
      <c r="I13" s="9">
        <f t="shared" si="0"/>
        <v>1.190733</v>
      </c>
      <c r="J13" s="16">
        <v>45120</v>
      </c>
    </row>
    <row r="14" spans="1:10" s="1" customFormat="1" ht="16.5" customHeight="1">
      <c r="A14" s="4" t="s">
        <v>215</v>
      </c>
      <c r="B14" s="5" t="s">
        <v>345</v>
      </c>
      <c r="C14" s="5" t="s">
        <v>346</v>
      </c>
      <c r="D14" s="4" t="s">
        <v>534</v>
      </c>
      <c r="E14" s="4" t="s">
        <v>535</v>
      </c>
      <c r="F14" s="5" t="s">
        <v>349</v>
      </c>
      <c r="G14" s="6">
        <v>1</v>
      </c>
      <c r="H14" s="7">
        <v>0.26</v>
      </c>
      <c r="I14" s="9">
        <f t="shared" si="0"/>
        <v>0.26</v>
      </c>
      <c r="J14" s="10">
        <v>45097</v>
      </c>
    </row>
    <row r="15" spans="1:10" s="1" customFormat="1" ht="16.5" customHeight="1">
      <c r="A15" s="12" t="s">
        <v>215</v>
      </c>
      <c r="B15" s="13" t="s">
        <v>345</v>
      </c>
      <c r="C15" s="13" t="s">
        <v>346</v>
      </c>
      <c r="D15" s="12" t="s">
        <v>539</v>
      </c>
      <c r="E15" s="12" t="s">
        <v>540</v>
      </c>
      <c r="F15" s="13" t="s">
        <v>541</v>
      </c>
      <c r="G15" s="14">
        <v>1</v>
      </c>
      <c r="H15" s="7">
        <v>0.35</v>
      </c>
      <c r="I15" s="9">
        <f t="shared" si="0"/>
        <v>0.35</v>
      </c>
      <c r="J15" s="16">
        <v>45097</v>
      </c>
    </row>
    <row r="16" spans="1:10" s="1" customFormat="1" ht="16.5" customHeight="1">
      <c r="A16" s="4" t="s">
        <v>215</v>
      </c>
      <c r="B16" s="5" t="s">
        <v>345</v>
      </c>
      <c r="C16" s="5" t="s">
        <v>346</v>
      </c>
      <c r="D16" s="4" t="s">
        <v>1156</v>
      </c>
      <c r="E16" s="4" t="s">
        <v>524</v>
      </c>
      <c r="F16" s="5" t="s">
        <v>349</v>
      </c>
      <c r="G16" s="6">
        <v>1</v>
      </c>
      <c r="H16" s="7">
        <f>I39</f>
        <v>5.9088000000000003</v>
      </c>
      <c r="I16" s="9">
        <f t="shared" si="0"/>
        <v>5.9088000000000003</v>
      </c>
      <c r="J16" s="10">
        <v>45097</v>
      </c>
    </row>
    <row r="17" spans="1:10" s="1" customFormat="1" ht="16.5" customHeight="1">
      <c r="A17" s="12" t="s">
        <v>215</v>
      </c>
      <c r="B17" s="13" t="s">
        <v>345</v>
      </c>
      <c r="C17" s="13" t="s">
        <v>346</v>
      </c>
      <c r="D17" s="12" t="s">
        <v>451</v>
      </c>
      <c r="E17" s="12" t="s">
        <v>452</v>
      </c>
      <c r="F17" s="13" t="s">
        <v>448</v>
      </c>
      <c r="G17" s="14">
        <v>0.55000000000000004</v>
      </c>
      <c r="H17" s="7">
        <v>1.6814</v>
      </c>
      <c r="I17" s="9">
        <f t="shared" si="0"/>
        <v>0.92476999999999998</v>
      </c>
      <c r="J17" s="16">
        <v>45120</v>
      </c>
    </row>
    <row r="18" spans="1:10" s="1" customFormat="1" ht="16.5" customHeight="1">
      <c r="A18" s="4" t="s">
        <v>215</v>
      </c>
      <c r="B18" s="5" t="s">
        <v>345</v>
      </c>
      <c r="C18" s="5" t="s">
        <v>346</v>
      </c>
      <c r="D18" s="4" t="s">
        <v>532</v>
      </c>
      <c r="E18" s="4" t="s">
        <v>533</v>
      </c>
      <c r="F18" s="5" t="s">
        <v>349</v>
      </c>
      <c r="G18" s="6">
        <v>1</v>
      </c>
      <c r="H18" s="7">
        <v>3.5574134056776598</v>
      </c>
      <c r="I18" s="9">
        <f t="shared" si="0"/>
        <v>3.5574134056776598</v>
      </c>
      <c r="J18" s="10">
        <v>45097</v>
      </c>
    </row>
    <row r="19" spans="1:10" s="1" customFormat="1" ht="16.5" customHeight="1">
      <c r="A19" s="12" t="s">
        <v>215</v>
      </c>
      <c r="B19" s="13" t="s">
        <v>345</v>
      </c>
      <c r="C19" s="13" t="s">
        <v>346</v>
      </c>
      <c r="D19" s="12" t="s">
        <v>487</v>
      </c>
      <c r="E19" s="12" t="s">
        <v>488</v>
      </c>
      <c r="F19" s="13" t="s">
        <v>489</v>
      </c>
      <c r="G19" s="14">
        <v>2</v>
      </c>
      <c r="H19" s="7">
        <v>0.1862</v>
      </c>
      <c r="I19" s="9">
        <f t="shared" si="0"/>
        <v>0.37240000000000001</v>
      </c>
      <c r="J19" s="16">
        <v>45097</v>
      </c>
    </row>
    <row r="20" spans="1:10" s="1" customFormat="1" ht="16.5" customHeight="1">
      <c r="A20" s="4" t="s">
        <v>215</v>
      </c>
      <c r="B20" s="5" t="s">
        <v>345</v>
      </c>
      <c r="C20" s="5" t="s">
        <v>346</v>
      </c>
      <c r="D20" s="4" t="s">
        <v>485</v>
      </c>
      <c r="E20" s="4" t="s">
        <v>486</v>
      </c>
      <c r="F20" s="5" t="s">
        <v>349</v>
      </c>
      <c r="G20" s="6">
        <v>1</v>
      </c>
      <c r="H20" s="7">
        <v>0.26550000000000001</v>
      </c>
      <c r="I20" s="9">
        <f t="shared" si="0"/>
        <v>0.26550000000000001</v>
      </c>
      <c r="J20" s="10">
        <v>45097</v>
      </c>
    </row>
    <row r="21" spans="1:10" s="1" customFormat="1" ht="16.5" customHeight="1">
      <c r="A21" s="12" t="s">
        <v>215</v>
      </c>
      <c r="B21" s="13" t="s">
        <v>345</v>
      </c>
      <c r="C21" s="13" t="s">
        <v>346</v>
      </c>
      <c r="D21" s="12" t="s">
        <v>530</v>
      </c>
      <c r="E21" s="12" t="s">
        <v>531</v>
      </c>
      <c r="F21" s="13" t="s">
        <v>349</v>
      </c>
      <c r="G21" s="14">
        <v>1</v>
      </c>
      <c r="H21" s="7">
        <v>0.16491114688644701</v>
      </c>
      <c r="I21" s="9">
        <f t="shared" si="0"/>
        <v>0.16491114688644701</v>
      </c>
      <c r="J21" s="16">
        <v>45183</v>
      </c>
    </row>
    <row r="22" spans="1:10" s="1" customFormat="1" ht="16.5" customHeight="1">
      <c r="A22" s="4" t="s">
        <v>215</v>
      </c>
      <c r="B22" s="5" t="s">
        <v>345</v>
      </c>
      <c r="C22" s="5" t="s">
        <v>346</v>
      </c>
      <c r="D22" s="4" t="s">
        <v>536</v>
      </c>
      <c r="E22" s="4" t="s">
        <v>537</v>
      </c>
      <c r="F22" s="5" t="s">
        <v>538</v>
      </c>
      <c r="G22" s="6">
        <v>1</v>
      </c>
      <c r="H22" s="7">
        <v>0.40360000000000001</v>
      </c>
      <c r="I22" s="9">
        <f t="shared" si="0"/>
        <v>0.40360000000000001</v>
      </c>
      <c r="J22" s="10">
        <v>45097</v>
      </c>
    </row>
    <row r="23" spans="1:10" s="1" customFormat="1" ht="16.5" customHeight="1">
      <c r="A23" s="12" t="s">
        <v>215</v>
      </c>
      <c r="B23" s="13" t="s">
        <v>345</v>
      </c>
      <c r="C23" s="13" t="s">
        <v>346</v>
      </c>
      <c r="D23" s="12" t="s">
        <v>229</v>
      </c>
      <c r="E23" s="12" t="s">
        <v>230</v>
      </c>
      <c r="F23" s="13" t="s">
        <v>349</v>
      </c>
      <c r="G23" s="14">
        <v>1</v>
      </c>
      <c r="H23" s="7">
        <v>0.35</v>
      </c>
      <c r="I23" s="9">
        <f t="shared" si="0"/>
        <v>0.35</v>
      </c>
      <c r="J23" s="16">
        <v>45097</v>
      </c>
    </row>
    <row r="24" spans="1:10">
      <c r="I24" s="11">
        <f>SUM(I2:I23)</f>
        <v>22.934008586955201</v>
      </c>
    </row>
    <row r="26" spans="1:10" s="1" customFormat="1" ht="12.75">
      <c r="A26" s="2" t="s">
        <v>336</v>
      </c>
      <c r="B26" s="2" t="s">
        <v>337</v>
      </c>
      <c r="C26" s="2" t="s">
        <v>338</v>
      </c>
      <c r="D26" s="2" t="s">
        <v>339</v>
      </c>
      <c r="E26" s="2" t="s">
        <v>340</v>
      </c>
      <c r="F26" s="2" t="s">
        <v>340</v>
      </c>
      <c r="G26" s="3" t="s">
        <v>341</v>
      </c>
      <c r="H26" s="3" t="s">
        <v>342</v>
      </c>
      <c r="I26" s="3" t="s">
        <v>343</v>
      </c>
      <c r="J26" s="8" t="s">
        <v>344</v>
      </c>
    </row>
    <row r="27" spans="1:10" s="1" customFormat="1" ht="16.5" customHeight="1">
      <c r="A27" s="4" t="s">
        <v>1156</v>
      </c>
      <c r="B27" s="5" t="s">
        <v>345</v>
      </c>
      <c r="C27" s="5" t="s">
        <v>346</v>
      </c>
      <c r="D27" s="4" t="s">
        <v>549</v>
      </c>
      <c r="E27" s="4" t="s">
        <v>550</v>
      </c>
      <c r="F27" s="5" t="s">
        <v>349</v>
      </c>
      <c r="G27" s="6">
        <v>1</v>
      </c>
      <c r="H27" s="7">
        <v>0.64</v>
      </c>
      <c r="I27" s="9">
        <f t="shared" ref="I27:I38" si="1">H27*G27</f>
        <v>0.64</v>
      </c>
      <c r="J27" s="10">
        <v>45097</v>
      </c>
    </row>
    <row r="28" spans="1:10" s="1" customFormat="1" ht="16.5" customHeight="1">
      <c r="A28" s="12" t="s">
        <v>1156</v>
      </c>
      <c r="B28" s="13" t="s">
        <v>345</v>
      </c>
      <c r="C28" s="13" t="s">
        <v>346</v>
      </c>
      <c r="D28" s="12" t="s">
        <v>551</v>
      </c>
      <c r="E28" s="12" t="s">
        <v>552</v>
      </c>
      <c r="F28" s="13" t="s">
        <v>349</v>
      </c>
      <c r="G28" s="14">
        <v>1</v>
      </c>
      <c r="H28" s="7">
        <v>0.63</v>
      </c>
      <c r="I28" s="9">
        <f t="shared" si="1"/>
        <v>0.63</v>
      </c>
      <c r="J28" s="16">
        <v>45097</v>
      </c>
    </row>
    <row r="29" spans="1:10" s="1" customFormat="1" ht="16.5" customHeight="1">
      <c r="A29" s="4" t="s">
        <v>1156</v>
      </c>
      <c r="B29" s="5" t="s">
        <v>345</v>
      </c>
      <c r="C29" s="5" t="s">
        <v>346</v>
      </c>
      <c r="D29" s="4" t="s">
        <v>547</v>
      </c>
      <c r="E29" s="4" t="s">
        <v>548</v>
      </c>
      <c r="F29" s="5" t="s">
        <v>349</v>
      </c>
      <c r="G29" s="6">
        <v>1</v>
      </c>
      <c r="H29" s="7">
        <v>1.05</v>
      </c>
      <c r="I29" s="9">
        <f t="shared" si="1"/>
        <v>1.05</v>
      </c>
      <c r="J29" s="10">
        <v>45097</v>
      </c>
    </row>
    <row r="30" spans="1:10" s="1" customFormat="1" ht="16.5" customHeight="1">
      <c r="A30" s="12" t="s">
        <v>1156</v>
      </c>
      <c r="B30" s="13" t="s">
        <v>345</v>
      </c>
      <c r="C30" s="13" t="s">
        <v>346</v>
      </c>
      <c r="D30" s="12" t="s">
        <v>553</v>
      </c>
      <c r="E30" s="12" t="s">
        <v>554</v>
      </c>
      <c r="F30" s="13" t="s">
        <v>349</v>
      </c>
      <c r="G30" s="14">
        <v>1</v>
      </c>
      <c r="H30" s="7">
        <v>0.57999999999999996</v>
      </c>
      <c r="I30" s="9">
        <f t="shared" si="1"/>
        <v>0.57999999999999996</v>
      </c>
      <c r="J30" s="16">
        <v>45097</v>
      </c>
    </row>
    <row r="31" spans="1:10" s="1" customFormat="1" ht="16.5" customHeight="1">
      <c r="A31" s="4" t="s">
        <v>1156</v>
      </c>
      <c r="B31" s="5" t="s">
        <v>345</v>
      </c>
      <c r="C31" s="5" t="s">
        <v>346</v>
      </c>
      <c r="D31" s="4" t="s">
        <v>544</v>
      </c>
      <c r="E31" s="4" t="s">
        <v>545</v>
      </c>
      <c r="F31" s="5" t="s">
        <v>546</v>
      </c>
      <c r="G31" s="6">
        <v>2</v>
      </c>
      <c r="H31" s="7">
        <v>0.05</v>
      </c>
      <c r="I31" s="9">
        <f t="shared" si="1"/>
        <v>0.1</v>
      </c>
      <c r="J31" s="10">
        <v>45097</v>
      </c>
    </row>
    <row r="32" spans="1:10" s="1" customFormat="1" ht="16.5" customHeight="1">
      <c r="A32" s="12" t="s">
        <v>1156</v>
      </c>
      <c r="B32" s="13" t="s">
        <v>345</v>
      </c>
      <c r="C32" s="13" t="s">
        <v>346</v>
      </c>
      <c r="D32" s="12" t="s">
        <v>555</v>
      </c>
      <c r="E32" s="12" t="s">
        <v>556</v>
      </c>
      <c r="F32" s="13" t="s">
        <v>349</v>
      </c>
      <c r="G32" s="14">
        <v>1</v>
      </c>
      <c r="H32" s="7">
        <v>0.59</v>
      </c>
      <c r="I32" s="9">
        <f t="shared" si="1"/>
        <v>0.59</v>
      </c>
      <c r="J32" s="16">
        <v>45097</v>
      </c>
    </row>
    <row r="33" spans="1:10" s="1" customFormat="1" ht="16.5" customHeight="1">
      <c r="A33" s="4" t="s">
        <v>1156</v>
      </c>
      <c r="B33" s="5" t="s">
        <v>345</v>
      </c>
      <c r="C33" s="5" t="s">
        <v>346</v>
      </c>
      <c r="D33" s="4" t="s">
        <v>557</v>
      </c>
      <c r="E33" s="4" t="s">
        <v>558</v>
      </c>
      <c r="F33" s="5" t="s">
        <v>349</v>
      </c>
      <c r="G33" s="6">
        <v>1</v>
      </c>
      <c r="H33" s="7">
        <v>0.4</v>
      </c>
      <c r="I33" s="9">
        <f t="shared" si="1"/>
        <v>0.4</v>
      </c>
      <c r="J33" s="10">
        <v>45097</v>
      </c>
    </row>
    <row r="34" spans="1:10" s="1" customFormat="1" ht="16.5" customHeight="1">
      <c r="A34" s="12" t="s">
        <v>1156</v>
      </c>
      <c r="B34" s="13" t="s">
        <v>345</v>
      </c>
      <c r="C34" s="13" t="s">
        <v>346</v>
      </c>
      <c r="D34" s="12" t="s">
        <v>567</v>
      </c>
      <c r="E34" s="12" t="s">
        <v>568</v>
      </c>
      <c r="F34" s="13" t="s">
        <v>349</v>
      </c>
      <c r="G34" s="14">
        <v>2</v>
      </c>
      <c r="H34" s="7">
        <v>0.15</v>
      </c>
      <c r="I34" s="9">
        <f t="shared" si="1"/>
        <v>0.3</v>
      </c>
      <c r="J34" s="16">
        <v>45097</v>
      </c>
    </row>
    <row r="35" spans="1:10" s="1" customFormat="1" ht="16.5" customHeight="1">
      <c r="A35" s="4" t="s">
        <v>1156</v>
      </c>
      <c r="B35" s="5" t="s">
        <v>345</v>
      </c>
      <c r="C35" s="5" t="s">
        <v>346</v>
      </c>
      <c r="D35" s="4" t="s">
        <v>559</v>
      </c>
      <c r="E35" s="4" t="s">
        <v>560</v>
      </c>
      <c r="F35" s="5" t="s">
        <v>349</v>
      </c>
      <c r="G35" s="6">
        <v>1</v>
      </c>
      <c r="H35" s="7">
        <v>0.4</v>
      </c>
      <c r="I35" s="9">
        <f t="shared" si="1"/>
        <v>0.4</v>
      </c>
      <c r="J35" s="10">
        <v>45097</v>
      </c>
    </row>
    <row r="36" spans="1:10" s="1" customFormat="1" ht="16.5" customHeight="1">
      <c r="A36" s="12" t="s">
        <v>1156</v>
      </c>
      <c r="B36" s="13" t="s">
        <v>345</v>
      </c>
      <c r="C36" s="13" t="s">
        <v>346</v>
      </c>
      <c r="D36" s="12" t="s">
        <v>1157</v>
      </c>
      <c r="E36" s="12" t="s">
        <v>628</v>
      </c>
      <c r="F36" s="13" t="s">
        <v>1158</v>
      </c>
      <c r="G36" s="14">
        <v>2</v>
      </c>
      <c r="H36" s="7">
        <v>4.4200000000000003E-2</v>
      </c>
      <c r="I36" s="9">
        <f t="shared" si="1"/>
        <v>8.8400000000000006E-2</v>
      </c>
      <c r="J36" s="16">
        <v>45097</v>
      </c>
    </row>
    <row r="37" spans="1:10" s="1" customFormat="1" ht="16.5" customHeight="1">
      <c r="A37" s="4" t="s">
        <v>1156</v>
      </c>
      <c r="B37" s="5" t="s">
        <v>345</v>
      </c>
      <c r="C37" s="5" t="s">
        <v>346</v>
      </c>
      <c r="D37" s="4" t="s">
        <v>561</v>
      </c>
      <c r="E37" s="4" t="s">
        <v>562</v>
      </c>
      <c r="F37" s="5" t="s">
        <v>563</v>
      </c>
      <c r="G37" s="6">
        <v>4</v>
      </c>
      <c r="H37" s="7">
        <v>0.1196</v>
      </c>
      <c r="I37" s="9">
        <f t="shared" si="1"/>
        <v>0.47839999999999999</v>
      </c>
      <c r="J37" s="10">
        <v>45097</v>
      </c>
    </row>
    <row r="38" spans="1:10" s="1" customFormat="1" ht="16.5" customHeight="1">
      <c r="A38" s="12" t="s">
        <v>1156</v>
      </c>
      <c r="B38" s="13" t="s">
        <v>345</v>
      </c>
      <c r="C38" s="13" t="s">
        <v>346</v>
      </c>
      <c r="D38" s="12" t="s">
        <v>564</v>
      </c>
      <c r="E38" s="12" t="s">
        <v>565</v>
      </c>
      <c r="F38" s="13" t="s">
        <v>566</v>
      </c>
      <c r="G38" s="14">
        <v>4</v>
      </c>
      <c r="H38" s="7">
        <v>0.16300000000000001</v>
      </c>
      <c r="I38" s="9">
        <f t="shared" si="1"/>
        <v>0.65200000000000002</v>
      </c>
      <c r="J38" s="16">
        <v>45097</v>
      </c>
    </row>
    <row r="39" spans="1:10">
      <c r="I39" s="11">
        <f>SUM(I27:I38)</f>
        <v>5.9088000000000003</v>
      </c>
    </row>
  </sheetData>
  <phoneticPr fontId="20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6" workbookViewId="0">
      <selection activeCell="A31" sqref="A3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625" customWidth="1"/>
    <col min="5" max="5" width="21.375" customWidth="1"/>
    <col min="6" max="6" width="17.875" customWidth="1"/>
    <col min="7" max="7" width="9.25" style="11" customWidth="1"/>
    <col min="8" max="8" width="14" style="11" customWidth="1"/>
    <col min="9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59</v>
      </c>
      <c r="B2" s="5" t="s">
        <v>345</v>
      </c>
      <c r="C2" s="5" t="s">
        <v>346</v>
      </c>
      <c r="D2" s="4" t="s">
        <v>703</v>
      </c>
      <c r="E2" s="4" t="s">
        <v>704</v>
      </c>
      <c r="F2" s="5" t="s">
        <v>686</v>
      </c>
      <c r="G2" s="6">
        <v>1</v>
      </c>
      <c r="H2" s="7">
        <v>4.3</v>
      </c>
      <c r="I2" s="9">
        <f t="shared" ref="I2:I22" si="0">H2*G2</f>
        <v>4.3</v>
      </c>
      <c r="J2" s="10">
        <v>44614</v>
      </c>
    </row>
    <row r="3" spans="1:10" s="1" customFormat="1" ht="16.5" customHeight="1">
      <c r="A3" s="12" t="s">
        <v>59</v>
      </c>
      <c r="B3" s="13" t="s">
        <v>345</v>
      </c>
      <c r="C3" s="13" t="s">
        <v>346</v>
      </c>
      <c r="D3" s="12" t="s">
        <v>705</v>
      </c>
      <c r="E3" s="12" t="s">
        <v>706</v>
      </c>
      <c r="F3" s="13" t="s">
        <v>707</v>
      </c>
      <c r="G3" s="14">
        <v>1</v>
      </c>
      <c r="H3" s="7">
        <v>0.34</v>
      </c>
      <c r="I3" s="9">
        <f t="shared" si="0"/>
        <v>0.34</v>
      </c>
      <c r="J3" s="16">
        <v>44614</v>
      </c>
    </row>
    <row r="4" spans="1:10" s="1" customFormat="1" ht="16.5" customHeight="1">
      <c r="A4" s="4" t="s">
        <v>59</v>
      </c>
      <c r="B4" s="5" t="s">
        <v>345</v>
      </c>
      <c r="C4" s="5" t="s">
        <v>346</v>
      </c>
      <c r="D4" s="4" t="s">
        <v>708</v>
      </c>
      <c r="E4" s="4" t="s">
        <v>709</v>
      </c>
      <c r="F4" s="5" t="s">
        <v>710</v>
      </c>
      <c r="G4" s="6">
        <v>1</v>
      </c>
      <c r="H4" s="7">
        <v>0.1399987737</v>
      </c>
      <c r="I4" s="9">
        <f t="shared" si="0"/>
        <v>0.1399987737</v>
      </c>
      <c r="J4" s="10">
        <v>44614</v>
      </c>
    </row>
    <row r="5" spans="1:10" s="1" customFormat="1" ht="16.5" customHeight="1">
      <c r="A5" s="12" t="s">
        <v>59</v>
      </c>
      <c r="B5" s="13" t="s">
        <v>345</v>
      </c>
      <c r="C5" s="13" t="s">
        <v>346</v>
      </c>
      <c r="D5" s="12" t="s">
        <v>711</v>
      </c>
      <c r="E5" s="12" t="s">
        <v>709</v>
      </c>
      <c r="F5" s="13" t="s">
        <v>712</v>
      </c>
      <c r="G5" s="14">
        <v>4</v>
      </c>
      <c r="H5" s="7">
        <v>0.12</v>
      </c>
      <c r="I5" s="9">
        <f t="shared" si="0"/>
        <v>0.48</v>
      </c>
      <c r="J5" s="16">
        <v>44614</v>
      </c>
    </row>
    <row r="6" spans="1:10" s="1" customFormat="1" ht="16.5" customHeight="1">
      <c r="A6" s="4" t="s">
        <v>59</v>
      </c>
      <c r="B6" s="5" t="s">
        <v>345</v>
      </c>
      <c r="C6" s="5" t="s">
        <v>346</v>
      </c>
      <c r="D6" s="4" t="s">
        <v>713</v>
      </c>
      <c r="E6" s="4" t="s">
        <v>714</v>
      </c>
      <c r="F6" s="5" t="s">
        <v>686</v>
      </c>
      <c r="G6" s="6">
        <v>1</v>
      </c>
      <c r="H6" s="7">
        <v>0.1</v>
      </c>
      <c r="I6" s="9">
        <f t="shared" si="0"/>
        <v>0.1</v>
      </c>
      <c r="J6" s="10">
        <v>44614</v>
      </c>
    </row>
    <row r="7" spans="1:10" s="1" customFormat="1" ht="16.5" customHeight="1">
      <c r="A7" s="12" t="s">
        <v>59</v>
      </c>
      <c r="B7" s="13" t="s">
        <v>345</v>
      </c>
      <c r="C7" s="13" t="s">
        <v>346</v>
      </c>
      <c r="D7" s="12" t="s">
        <v>715</v>
      </c>
      <c r="E7" s="12" t="s">
        <v>716</v>
      </c>
      <c r="F7" s="13" t="s">
        <v>686</v>
      </c>
      <c r="G7" s="14">
        <v>1</v>
      </c>
      <c r="H7" s="7">
        <v>0.28000000000000003</v>
      </c>
      <c r="I7" s="9">
        <f t="shared" si="0"/>
        <v>0.28000000000000003</v>
      </c>
      <c r="J7" s="16">
        <v>44614</v>
      </c>
    </row>
    <row r="8" spans="1:10" s="1" customFormat="1" ht="16.5" customHeight="1">
      <c r="A8" s="4" t="s">
        <v>59</v>
      </c>
      <c r="B8" s="5" t="s">
        <v>345</v>
      </c>
      <c r="C8" s="5" t="s">
        <v>346</v>
      </c>
      <c r="D8" s="4" t="s">
        <v>330</v>
      </c>
      <c r="E8" s="4" t="s">
        <v>331</v>
      </c>
      <c r="F8" s="5" t="s">
        <v>686</v>
      </c>
      <c r="G8" s="6">
        <v>1</v>
      </c>
      <c r="H8" s="7">
        <v>70.795995701999999</v>
      </c>
      <c r="I8" s="9">
        <f t="shared" si="0"/>
        <v>70.795995701999999</v>
      </c>
      <c r="J8" s="10">
        <v>44614</v>
      </c>
    </row>
    <row r="9" spans="1:10" s="1" customFormat="1" ht="16.5" customHeight="1">
      <c r="A9" s="12" t="s">
        <v>59</v>
      </c>
      <c r="B9" s="13" t="s">
        <v>345</v>
      </c>
      <c r="C9" s="13" t="s">
        <v>346</v>
      </c>
      <c r="D9" s="12" t="s">
        <v>717</v>
      </c>
      <c r="E9" s="12" t="s">
        <v>718</v>
      </c>
      <c r="F9" s="13" t="s">
        <v>686</v>
      </c>
      <c r="G9" s="14">
        <v>1</v>
      </c>
      <c r="H9" s="7">
        <v>20.6</v>
      </c>
      <c r="I9" s="9">
        <f t="shared" si="0"/>
        <v>20.6</v>
      </c>
      <c r="J9" s="16">
        <v>44614</v>
      </c>
    </row>
    <row r="10" spans="1:10" s="1" customFormat="1" ht="16.5" customHeight="1">
      <c r="A10" s="4" t="s">
        <v>59</v>
      </c>
      <c r="B10" s="5" t="s">
        <v>345</v>
      </c>
      <c r="C10" s="5" t="s">
        <v>346</v>
      </c>
      <c r="D10" s="4" t="s">
        <v>719</v>
      </c>
      <c r="E10" s="4" t="s">
        <v>720</v>
      </c>
      <c r="F10" s="5" t="s">
        <v>686</v>
      </c>
      <c r="G10" s="6">
        <v>1</v>
      </c>
      <c r="H10" s="7">
        <v>35</v>
      </c>
      <c r="I10" s="9">
        <f t="shared" si="0"/>
        <v>35</v>
      </c>
      <c r="J10" s="10">
        <v>44614</v>
      </c>
    </row>
    <row r="11" spans="1:10" s="1" customFormat="1" ht="16.5" customHeight="1">
      <c r="A11" s="12" t="s">
        <v>59</v>
      </c>
      <c r="B11" s="13" t="s">
        <v>345</v>
      </c>
      <c r="C11" s="13" t="s">
        <v>346</v>
      </c>
      <c r="D11" s="12" t="s">
        <v>721</v>
      </c>
      <c r="E11" s="12" t="s">
        <v>722</v>
      </c>
      <c r="F11" s="13" t="s">
        <v>686</v>
      </c>
      <c r="G11" s="14">
        <v>1</v>
      </c>
      <c r="H11" s="7">
        <v>6.42</v>
      </c>
      <c r="I11" s="9">
        <f t="shared" si="0"/>
        <v>6.42</v>
      </c>
      <c r="J11" s="16">
        <v>44614</v>
      </c>
    </row>
    <row r="12" spans="1:10" s="1" customFormat="1" ht="16.5" customHeight="1">
      <c r="A12" s="4" t="s">
        <v>59</v>
      </c>
      <c r="B12" s="5" t="s">
        <v>345</v>
      </c>
      <c r="C12" s="5" t="s">
        <v>346</v>
      </c>
      <c r="D12" s="4" t="s">
        <v>723</v>
      </c>
      <c r="E12" s="4" t="s">
        <v>724</v>
      </c>
      <c r="F12" s="5" t="s">
        <v>686</v>
      </c>
      <c r="G12" s="6">
        <v>1</v>
      </c>
      <c r="H12" s="7">
        <v>5</v>
      </c>
      <c r="I12" s="9">
        <f t="shared" si="0"/>
        <v>5</v>
      </c>
      <c r="J12" s="10">
        <v>44614</v>
      </c>
    </row>
    <row r="13" spans="1:10" s="1" customFormat="1" ht="16.5" customHeight="1">
      <c r="A13" s="12" t="s">
        <v>59</v>
      </c>
      <c r="B13" s="13" t="s">
        <v>345</v>
      </c>
      <c r="C13" s="13" t="s">
        <v>346</v>
      </c>
      <c r="D13" s="12" t="s">
        <v>725</v>
      </c>
      <c r="E13" s="12" t="s">
        <v>473</v>
      </c>
      <c r="F13" s="13" t="s">
        <v>686</v>
      </c>
      <c r="G13" s="14">
        <v>1</v>
      </c>
      <c r="H13" s="7">
        <v>7.36</v>
      </c>
      <c r="I13" s="9">
        <f t="shared" si="0"/>
        <v>7.36</v>
      </c>
      <c r="J13" s="16">
        <v>44614</v>
      </c>
    </row>
    <row r="14" spans="1:10" s="1" customFormat="1" ht="16.5" customHeight="1">
      <c r="A14" s="4" t="s">
        <v>59</v>
      </c>
      <c r="B14" s="5" t="s">
        <v>345</v>
      </c>
      <c r="C14" s="5" t="s">
        <v>346</v>
      </c>
      <c r="D14" s="4" t="s">
        <v>726</v>
      </c>
      <c r="E14" s="4" t="s">
        <v>727</v>
      </c>
      <c r="F14" s="5" t="s">
        <v>686</v>
      </c>
      <c r="G14" s="6">
        <v>1</v>
      </c>
      <c r="H14" s="7">
        <v>5.5E-2</v>
      </c>
      <c r="I14" s="9">
        <f t="shared" si="0"/>
        <v>5.5E-2</v>
      </c>
      <c r="J14" s="10">
        <v>44614</v>
      </c>
    </row>
    <row r="15" spans="1:10" s="1" customFormat="1" ht="16.5" customHeight="1">
      <c r="A15" s="12" t="s">
        <v>59</v>
      </c>
      <c r="B15" s="13" t="s">
        <v>345</v>
      </c>
      <c r="C15" s="13" t="s">
        <v>346</v>
      </c>
      <c r="D15" s="12" t="s">
        <v>728</v>
      </c>
      <c r="E15" s="12" t="s">
        <v>729</v>
      </c>
      <c r="F15" s="13" t="s">
        <v>349</v>
      </c>
      <c r="G15" s="14">
        <v>1</v>
      </c>
      <c r="H15" s="7">
        <v>0.5</v>
      </c>
      <c r="I15" s="9">
        <f t="shared" si="0"/>
        <v>0.5</v>
      </c>
      <c r="J15" s="16">
        <v>45200</v>
      </c>
    </row>
    <row r="16" spans="1:10" s="1" customFormat="1" ht="16.5" customHeight="1">
      <c r="A16" s="4" t="s">
        <v>59</v>
      </c>
      <c r="B16" s="5" t="s">
        <v>345</v>
      </c>
      <c r="C16" s="5" t="s">
        <v>346</v>
      </c>
      <c r="D16" s="4" t="s">
        <v>730</v>
      </c>
      <c r="E16" s="4" t="s">
        <v>731</v>
      </c>
      <c r="F16" s="5" t="s">
        <v>732</v>
      </c>
      <c r="G16" s="6">
        <v>5.0000000000000001E-4</v>
      </c>
      <c r="H16" s="7">
        <v>3752.2123999999999</v>
      </c>
      <c r="I16" s="9">
        <f t="shared" si="0"/>
        <v>1.8761061999999999</v>
      </c>
      <c r="J16" s="10">
        <v>44614</v>
      </c>
    </row>
    <row r="17" spans="1:10" s="1" customFormat="1" ht="16.5" customHeight="1">
      <c r="A17" s="12" t="s">
        <v>59</v>
      </c>
      <c r="B17" s="13" t="s">
        <v>345</v>
      </c>
      <c r="C17" s="13" t="s">
        <v>346</v>
      </c>
      <c r="D17" s="12" t="s">
        <v>733</v>
      </c>
      <c r="E17" s="12" t="s">
        <v>734</v>
      </c>
      <c r="F17" s="13" t="s">
        <v>349</v>
      </c>
      <c r="G17" s="14">
        <v>0.2</v>
      </c>
      <c r="H17" s="7">
        <v>10.619300000000001</v>
      </c>
      <c r="I17" s="9">
        <f t="shared" si="0"/>
        <v>2.1238600000000001</v>
      </c>
      <c r="J17" s="16">
        <v>44621</v>
      </c>
    </row>
    <row r="18" spans="1:10" s="1" customFormat="1" ht="16.5" customHeight="1">
      <c r="A18" s="4" t="s">
        <v>59</v>
      </c>
      <c r="B18" s="5" t="s">
        <v>345</v>
      </c>
      <c r="C18" s="5" t="s">
        <v>346</v>
      </c>
      <c r="D18" s="4" t="s">
        <v>695</v>
      </c>
      <c r="E18" s="4" t="s">
        <v>696</v>
      </c>
      <c r="F18" s="5" t="s">
        <v>349</v>
      </c>
      <c r="G18" s="6">
        <v>1</v>
      </c>
      <c r="H18" s="7">
        <v>0.28999999999999998</v>
      </c>
      <c r="I18" s="9">
        <f t="shared" si="0"/>
        <v>0.28999999999999998</v>
      </c>
      <c r="J18" s="10">
        <v>44621</v>
      </c>
    </row>
    <row r="19" spans="1:10" s="1" customFormat="1" ht="16.5" customHeight="1">
      <c r="A19" s="12" t="s">
        <v>59</v>
      </c>
      <c r="B19" s="13" t="s">
        <v>345</v>
      </c>
      <c r="C19" s="13" t="s">
        <v>346</v>
      </c>
      <c r="D19" s="12" t="s">
        <v>735</v>
      </c>
      <c r="E19" s="12" t="s">
        <v>736</v>
      </c>
      <c r="F19" s="13" t="s">
        <v>349</v>
      </c>
      <c r="G19" s="14">
        <v>0.2</v>
      </c>
      <c r="H19" s="7">
        <v>4.2477999999999998</v>
      </c>
      <c r="I19" s="9">
        <f t="shared" si="0"/>
        <v>0.84955999999999998</v>
      </c>
      <c r="J19" s="16">
        <v>44621</v>
      </c>
    </row>
    <row r="20" spans="1:10" s="1" customFormat="1" ht="16.5" customHeight="1">
      <c r="A20" s="4" t="s">
        <v>59</v>
      </c>
      <c r="B20" s="5" t="s">
        <v>345</v>
      </c>
      <c r="C20" s="5" t="s">
        <v>346</v>
      </c>
      <c r="D20" s="4" t="s">
        <v>737</v>
      </c>
      <c r="E20" s="4" t="s">
        <v>738</v>
      </c>
      <c r="F20" s="5" t="s">
        <v>349</v>
      </c>
      <c r="G20" s="6">
        <v>0.4</v>
      </c>
      <c r="H20" s="7">
        <v>1.5044</v>
      </c>
      <c r="I20" s="9">
        <f t="shared" si="0"/>
        <v>0.60175999999999996</v>
      </c>
      <c r="J20" s="10">
        <v>44769</v>
      </c>
    </row>
    <row r="21" spans="1:10" s="1" customFormat="1" ht="16.5" customHeight="1">
      <c r="A21" s="12" t="s">
        <v>59</v>
      </c>
      <c r="B21" s="13" t="s">
        <v>345</v>
      </c>
      <c r="C21" s="13" t="s">
        <v>346</v>
      </c>
      <c r="D21" s="12" t="s">
        <v>739</v>
      </c>
      <c r="E21" s="12" t="s">
        <v>740</v>
      </c>
      <c r="F21" s="13" t="s">
        <v>349</v>
      </c>
      <c r="G21" s="14">
        <v>2.9999999999999997E-4</v>
      </c>
      <c r="H21" s="7">
        <v>40.71</v>
      </c>
      <c r="I21" s="9">
        <f t="shared" si="0"/>
        <v>1.2213E-2</v>
      </c>
      <c r="J21" s="16">
        <v>44614</v>
      </c>
    </row>
    <row r="22" spans="1:10" s="1" customFormat="1" ht="16.5" customHeight="1">
      <c r="A22" s="4" t="s">
        <v>59</v>
      </c>
      <c r="B22" s="5" t="s">
        <v>345</v>
      </c>
      <c r="C22" s="5" t="s">
        <v>346</v>
      </c>
      <c r="D22" s="4" t="s">
        <v>741</v>
      </c>
      <c r="E22" s="4" t="s">
        <v>742</v>
      </c>
      <c r="F22" s="5" t="s">
        <v>349</v>
      </c>
      <c r="G22" s="6">
        <v>5.0000000000000001E-4</v>
      </c>
      <c r="H22" s="7">
        <v>65.489999999999995</v>
      </c>
      <c r="I22" s="9">
        <f t="shared" si="0"/>
        <v>3.2745000000000003E-2</v>
      </c>
      <c r="J22" s="10">
        <v>44614</v>
      </c>
    </row>
    <row r="23" spans="1:10">
      <c r="H23" s="11" t="s">
        <v>420</v>
      </c>
      <c r="I23" s="11">
        <f>SUM(I2:I22)</f>
        <v>157.1572386757</v>
      </c>
    </row>
  </sheetData>
  <phoneticPr fontId="20" type="noConversion"/>
  <pageMargins left="0.75" right="0.75" top="1" bottom="1" header="0.5" footer="0.5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9" sqref="I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5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217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2</v>
      </c>
      <c r="H2" s="7">
        <v>0.05</v>
      </c>
      <c r="I2" s="9">
        <f t="shared" ref="I2:I7" si="0">H2*G2</f>
        <v>0.1</v>
      </c>
      <c r="J2" s="10">
        <v>44927</v>
      </c>
    </row>
    <row r="3" spans="1:10" s="1" customFormat="1" ht="16.5" customHeight="1">
      <c r="A3" s="12" t="s">
        <v>217</v>
      </c>
      <c r="B3" s="13" t="s">
        <v>345</v>
      </c>
      <c r="C3" s="13" t="s">
        <v>346</v>
      </c>
      <c r="D3" s="12" t="s">
        <v>952</v>
      </c>
      <c r="E3" s="12" t="s">
        <v>953</v>
      </c>
      <c r="F3" s="13" t="s">
        <v>349</v>
      </c>
      <c r="G3" s="14">
        <v>1</v>
      </c>
      <c r="H3" s="7">
        <v>15.418557665909701</v>
      </c>
      <c r="I3" s="9">
        <f t="shared" si="0"/>
        <v>15.418557665909701</v>
      </c>
      <c r="J3" s="16">
        <v>45265</v>
      </c>
    </row>
    <row r="4" spans="1:10" s="1" customFormat="1" ht="16.5" customHeight="1">
      <c r="A4" s="4" t="s">
        <v>217</v>
      </c>
      <c r="B4" s="5" t="s">
        <v>345</v>
      </c>
      <c r="C4" s="5" t="s">
        <v>346</v>
      </c>
      <c r="D4" s="4" t="s">
        <v>803</v>
      </c>
      <c r="E4" s="4" t="s">
        <v>804</v>
      </c>
      <c r="F4" s="5" t="s">
        <v>482</v>
      </c>
      <c r="G4" s="6">
        <v>1</v>
      </c>
      <c r="H4" s="7">
        <v>0.74779759570312498</v>
      </c>
      <c r="I4" s="9">
        <f t="shared" si="0"/>
        <v>0.74779759570312498</v>
      </c>
      <c r="J4" s="10">
        <v>44927</v>
      </c>
    </row>
    <row r="5" spans="1:10" s="1" customFormat="1" ht="16.5" customHeight="1">
      <c r="A5" s="12" t="s">
        <v>217</v>
      </c>
      <c r="B5" s="13" t="s">
        <v>345</v>
      </c>
      <c r="C5" s="13" t="s">
        <v>346</v>
      </c>
      <c r="D5" s="12" t="s">
        <v>954</v>
      </c>
      <c r="E5" s="12" t="s">
        <v>955</v>
      </c>
      <c r="F5" s="13" t="s">
        <v>482</v>
      </c>
      <c r="G5" s="14">
        <v>1</v>
      </c>
      <c r="H5" s="7">
        <v>0.25150826785714298</v>
      </c>
      <c r="I5" s="9">
        <f t="shared" si="0"/>
        <v>0.25150826785714298</v>
      </c>
      <c r="J5" s="16">
        <v>44927</v>
      </c>
    </row>
    <row r="6" spans="1:10" s="1" customFormat="1" ht="16.5" customHeight="1">
      <c r="A6" s="4" t="s">
        <v>217</v>
      </c>
      <c r="B6" s="5" t="s">
        <v>345</v>
      </c>
      <c r="C6" s="5" t="s">
        <v>346</v>
      </c>
      <c r="D6" s="4" t="s">
        <v>805</v>
      </c>
      <c r="E6" s="4" t="s">
        <v>806</v>
      </c>
      <c r="F6" s="5" t="s">
        <v>349</v>
      </c>
      <c r="G6" s="6">
        <v>1</v>
      </c>
      <c r="H6" s="7">
        <v>0.562188796572475</v>
      </c>
      <c r="I6" s="9">
        <f t="shared" si="0"/>
        <v>0.562188796572475</v>
      </c>
      <c r="J6" s="10">
        <v>44927</v>
      </c>
    </row>
    <row r="7" spans="1:10" s="1" customFormat="1" ht="16.5" customHeight="1">
      <c r="A7" s="12" t="s">
        <v>217</v>
      </c>
      <c r="B7" s="13" t="s">
        <v>345</v>
      </c>
      <c r="C7" s="13" t="s">
        <v>346</v>
      </c>
      <c r="D7" s="12" t="s">
        <v>807</v>
      </c>
      <c r="E7" s="12" t="s">
        <v>808</v>
      </c>
      <c r="F7" s="13" t="s">
        <v>349</v>
      </c>
      <c r="G7" s="14">
        <v>1</v>
      </c>
      <c r="H7" s="7">
        <v>0.562188796572475</v>
      </c>
      <c r="I7" s="9">
        <f t="shared" si="0"/>
        <v>0.562188796572475</v>
      </c>
      <c r="J7" s="16">
        <v>44927</v>
      </c>
    </row>
    <row r="8" spans="1:10">
      <c r="I8" s="11">
        <f>SUM(I2:I7)</f>
        <v>17.642241122614902</v>
      </c>
    </row>
  </sheetData>
  <phoneticPr fontId="20" type="noConversion"/>
  <pageMargins left="0.75" right="0.75" top="1" bottom="1" header="0.5" footer="0.5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D2" sqref="D2:D3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.625" customWidth="1"/>
    <col min="6" max="6" width="7.8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219</v>
      </c>
      <c r="B2" s="5" t="s">
        <v>345</v>
      </c>
      <c r="C2" s="5" t="s">
        <v>346</v>
      </c>
      <c r="D2" s="4" t="s">
        <v>608</v>
      </c>
      <c r="E2" s="4" t="s">
        <v>333</v>
      </c>
      <c r="F2" s="5" t="s">
        <v>607</v>
      </c>
      <c r="G2" s="6">
        <v>0.1</v>
      </c>
      <c r="H2" s="7">
        <v>2.7433999999999998</v>
      </c>
      <c r="I2" s="9">
        <v>0.27433999999999997</v>
      </c>
      <c r="J2" s="10">
        <v>45492</v>
      </c>
    </row>
    <row r="3" spans="1:10" s="1" customFormat="1" ht="16.5" customHeight="1">
      <c r="A3" s="12" t="s">
        <v>219</v>
      </c>
      <c r="B3" s="13" t="s">
        <v>345</v>
      </c>
      <c r="C3" s="13" t="s">
        <v>346</v>
      </c>
      <c r="D3" s="12" t="s">
        <v>791</v>
      </c>
      <c r="E3" s="12" t="s">
        <v>792</v>
      </c>
      <c r="F3" s="13" t="s">
        <v>793</v>
      </c>
      <c r="G3" s="14">
        <v>1</v>
      </c>
      <c r="H3" s="17">
        <v>1.5487</v>
      </c>
      <c r="I3" s="18">
        <v>1.5487</v>
      </c>
      <c r="J3" s="16">
        <v>45492</v>
      </c>
    </row>
    <row r="4" spans="1:10">
      <c r="I4" s="11">
        <f>SUM(I2:I3)</f>
        <v>1.82304</v>
      </c>
    </row>
  </sheetData>
  <phoneticPr fontId="20" type="noConversion"/>
  <pageMargins left="0.75" right="0.75" top="1" bottom="1" header="0.5" footer="0.5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I16" sqref="I16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9.25" customWidth="1"/>
    <col min="6" max="6" width="11.3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221</v>
      </c>
      <c r="B2" s="5" t="s">
        <v>345</v>
      </c>
      <c r="C2" s="5" t="s">
        <v>346</v>
      </c>
      <c r="D2" s="4" t="s">
        <v>612</v>
      </c>
      <c r="E2" s="4" t="s">
        <v>613</v>
      </c>
      <c r="F2" s="5" t="s">
        <v>614</v>
      </c>
      <c r="G2" s="6">
        <v>1</v>
      </c>
      <c r="H2" s="7">
        <v>0.12</v>
      </c>
      <c r="I2" s="9">
        <f t="shared" ref="I2:I14" si="0">H2*G2</f>
        <v>0.12</v>
      </c>
      <c r="J2" s="10">
        <v>45558</v>
      </c>
    </row>
    <row r="3" spans="1:10" s="1" customFormat="1" ht="16.5" customHeight="1">
      <c r="A3" s="12" t="s">
        <v>221</v>
      </c>
      <c r="B3" s="13" t="s">
        <v>345</v>
      </c>
      <c r="C3" s="13" t="s">
        <v>346</v>
      </c>
      <c r="D3" s="12" t="s">
        <v>615</v>
      </c>
      <c r="E3" s="12" t="s">
        <v>616</v>
      </c>
      <c r="F3" s="13" t="s">
        <v>349</v>
      </c>
      <c r="G3" s="14">
        <v>1</v>
      </c>
      <c r="H3" s="7">
        <v>1.0566749865384599</v>
      </c>
      <c r="I3" s="9">
        <f t="shared" si="0"/>
        <v>1.0566749865384599</v>
      </c>
      <c r="J3" s="16">
        <v>45558</v>
      </c>
    </row>
    <row r="4" spans="1:10" s="1" customFormat="1" ht="16.5" customHeight="1">
      <c r="A4" s="4" t="s">
        <v>221</v>
      </c>
      <c r="B4" s="5" t="s">
        <v>345</v>
      </c>
      <c r="C4" s="5" t="s">
        <v>346</v>
      </c>
      <c r="D4" s="4" t="s">
        <v>609</v>
      </c>
      <c r="E4" s="4" t="s">
        <v>610</v>
      </c>
      <c r="F4" s="5" t="s">
        <v>611</v>
      </c>
      <c r="G4" s="6">
        <v>2</v>
      </c>
      <c r="H4" s="7">
        <v>9.4899999999999998E-2</v>
      </c>
      <c r="I4" s="9">
        <f t="shared" si="0"/>
        <v>0.1898</v>
      </c>
      <c r="J4" s="10">
        <v>45558</v>
      </c>
    </row>
    <row r="5" spans="1:10" s="1" customFormat="1" ht="16.5" customHeight="1">
      <c r="A5" s="12" t="s">
        <v>221</v>
      </c>
      <c r="B5" s="13" t="s">
        <v>345</v>
      </c>
      <c r="C5" s="13" t="s">
        <v>346</v>
      </c>
      <c r="D5" s="12" t="s">
        <v>617</v>
      </c>
      <c r="E5" s="12" t="s">
        <v>618</v>
      </c>
      <c r="F5" s="13" t="s">
        <v>619</v>
      </c>
      <c r="G5" s="14">
        <v>2</v>
      </c>
      <c r="H5" s="7">
        <v>0.40276685208333302</v>
      </c>
      <c r="I5" s="9">
        <f t="shared" si="0"/>
        <v>0.80553370416666603</v>
      </c>
      <c r="J5" s="16">
        <v>45558</v>
      </c>
    </row>
    <row r="6" spans="1:10" s="1" customFormat="1" ht="16.5" customHeight="1">
      <c r="A6" s="4" t="s">
        <v>221</v>
      </c>
      <c r="B6" s="5" t="s">
        <v>345</v>
      </c>
      <c r="C6" s="5" t="s">
        <v>346</v>
      </c>
      <c r="D6" s="4" t="s">
        <v>544</v>
      </c>
      <c r="E6" s="4" t="s">
        <v>545</v>
      </c>
      <c r="F6" s="5" t="s">
        <v>546</v>
      </c>
      <c r="G6" s="6">
        <v>2</v>
      </c>
      <c r="H6" s="7">
        <v>0.05</v>
      </c>
      <c r="I6" s="9">
        <f t="shared" si="0"/>
        <v>0.1</v>
      </c>
      <c r="J6" s="10">
        <v>45558</v>
      </c>
    </row>
    <row r="7" spans="1:10" s="1" customFormat="1" ht="16.5" customHeight="1">
      <c r="A7" s="12" t="s">
        <v>221</v>
      </c>
      <c r="B7" s="13" t="s">
        <v>345</v>
      </c>
      <c r="C7" s="13" t="s">
        <v>346</v>
      </c>
      <c r="D7" s="12" t="s">
        <v>620</v>
      </c>
      <c r="E7" s="12" t="s">
        <v>621</v>
      </c>
      <c r="F7" s="13" t="s">
        <v>349</v>
      </c>
      <c r="G7" s="14">
        <v>1</v>
      </c>
      <c r="H7" s="7">
        <v>0.35007122512820499</v>
      </c>
      <c r="I7" s="9">
        <f t="shared" si="0"/>
        <v>0.35007122512820499</v>
      </c>
      <c r="J7" s="16">
        <v>45558</v>
      </c>
    </row>
    <row r="8" spans="1:10" s="1" customFormat="1" ht="16.5" customHeight="1">
      <c r="A8" s="4" t="s">
        <v>221</v>
      </c>
      <c r="B8" s="5" t="s">
        <v>345</v>
      </c>
      <c r="C8" s="5" t="s">
        <v>346</v>
      </c>
      <c r="D8" s="4" t="s">
        <v>622</v>
      </c>
      <c r="E8" s="4" t="s">
        <v>623</v>
      </c>
      <c r="F8" s="5" t="s">
        <v>349</v>
      </c>
      <c r="G8" s="6">
        <v>3</v>
      </c>
      <c r="H8" s="7">
        <v>0.221911090659341</v>
      </c>
      <c r="I8" s="9">
        <f t="shared" si="0"/>
        <v>0.66573327197802301</v>
      </c>
      <c r="J8" s="10">
        <v>45558</v>
      </c>
    </row>
    <row r="9" spans="1:10" s="1" customFormat="1" ht="16.5" customHeight="1">
      <c r="A9" s="12" t="s">
        <v>221</v>
      </c>
      <c r="B9" s="13" t="s">
        <v>345</v>
      </c>
      <c r="C9" s="13" t="s">
        <v>346</v>
      </c>
      <c r="D9" s="12" t="s">
        <v>458</v>
      </c>
      <c r="E9" s="12" t="s">
        <v>459</v>
      </c>
      <c r="F9" s="13" t="s">
        <v>349</v>
      </c>
      <c r="G9" s="14">
        <v>4</v>
      </c>
      <c r="H9" s="7">
        <v>0.119628418245735</v>
      </c>
      <c r="I9" s="9">
        <f t="shared" si="0"/>
        <v>0.47851367298294001</v>
      </c>
      <c r="J9" s="16">
        <v>45558</v>
      </c>
    </row>
    <row r="10" spans="1:10" s="1" customFormat="1" ht="16.5" customHeight="1">
      <c r="A10" s="4" t="s">
        <v>221</v>
      </c>
      <c r="B10" s="5" t="s">
        <v>345</v>
      </c>
      <c r="C10" s="5" t="s">
        <v>346</v>
      </c>
      <c r="D10" s="4" t="s">
        <v>573</v>
      </c>
      <c r="E10" s="4" t="s">
        <v>574</v>
      </c>
      <c r="F10" s="5" t="s">
        <v>575</v>
      </c>
      <c r="G10" s="6">
        <v>1</v>
      </c>
      <c r="H10" s="7">
        <v>0.26550000000000001</v>
      </c>
      <c r="I10" s="9">
        <f t="shared" si="0"/>
        <v>0.26550000000000001</v>
      </c>
      <c r="J10" s="10">
        <v>45558</v>
      </c>
    </row>
    <row r="11" spans="1:10" s="1" customFormat="1" ht="16.5" customHeight="1">
      <c r="A11" s="12" t="s">
        <v>221</v>
      </c>
      <c r="B11" s="13" t="s">
        <v>345</v>
      </c>
      <c r="C11" s="13" t="s">
        <v>346</v>
      </c>
      <c r="D11" s="12" t="s">
        <v>624</v>
      </c>
      <c r="E11" s="12" t="s">
        <v>625</v>
      </c>
      <c r="F11" s="13" t="s">
        <v>626</v>
      </c>
      <c r="G11" s="14">
        <v>2</v>
      </c>
      <c r="H11" s="7">
        <v>0.51729999999999998</v>
      </c>
      <c r="I11" s="9">
        <f t="shared" si="0"/>
        <v>1.0346</v>
      </c>
      <c r="J11" s="16">
        <v>45558</v>
      </c>
    </row>
    <row r="12" spans="1:10" s="1" customFormat="1" ht="16.5" customHeight="1">
      <c r="A12" s="4" t="s">
        <v>221</v>
      </c>
      <c r="B12" s="5" t="s">
        <v>345</v>
      </c>
      <c r="C12" s="5" t="s">
        <v>346</v>
      </c>
      <c r="D12" s="4" t="s">
        <v>460</v>
      </c>
      <c r="E12" s="4" t="s">
        <v>461</v>
      </c>
      <c r="F12" s="5" t="s">
        <v>462</v>
      </c>
      <c r="G12" s="6">
        <v>3</v>
      </c>
      <c r="H12" s="7">
        <v>6.2700000000000006E-2</v>
      </c>
      <c r="I12" s="9">
        <f t="shared" si="0"/>
        <v>0.18809999999999999</v>
      </c>
      <c r="J12" s="10">
        <v>45558</v>
      </c>
    </row>
    <row r="13" spans="1:10" s="1" customFormat="1" ht="16.5" customHeight="1">
      <c r="A13" s="12" t="s">
        <v>221</v>
      </c>
      <c r="B13" s="13" t="s">
        <v>345</v>
      </c>
      <c r="C13" s="13" t="s">
        <v>346</v>
      </c>
      <c r="D13" s="12" t="s">
        <v>627</v>
      </c>
      <c r="E13" s="12" t="s">
        <v>628</v>
      </c>
      <c r="F13" s="13" t="s">
        <v>629</v>
      </c>
      <c r="G13" s="14">
        <v>2</v>
      </c>
      <c r="H13" s="7">
        <v>0.1429</v>
      </c>
      <c r="I13" s="9">
        <f t="shared" si="0"/>
        <v>0.2858</v>
      </c>
      <c r="J13" s="16">
        <v>45558</v>
      </c>
    </row>
    <row r="14" spans="1:10" s="1" customFormat="1" ht="16.5" customHeight="1">
      <c r="A14" s="4" t="s">
        <v>221</v>
      </c>
      <c r="B14" s="5" t="s">
        <v>345</v>
      </c>
      <c r="C14" s="5" t="s">
        <v>346</v>
      </c>
      <c r="D14" s="4" t="s">
        <v>630</v>
      </c>
      <c r="E14" s="4" t="s">
        <v>631</v>
      </c>
      <c r="F14" s="5" t="s">
        <v>632</v>
      </c>
      <c r="G14" s="6">
        <v>3</v>
      </c>
      <c r="H14" s="7">
        <v>0.13569999999999999</v>
      </c>
      <c r="I14" s="9">
        <f t="shared" si="0"/>
        <v>0.40710000000000002</v>
      </c>
      <c r="J14" s="10">
        <v>45558</v>
      </c>
    </row>
    <row r="15" spans="1:10">
      <c r="I15" s="11">
        <f>SUM(I2:I14)</f>
        <v>5.9474268607942902</v>
      </c>
    </row>
  </sheetData>
  <phoneticPr fontId="20" type="noConversion"/>
  <pageMargins left="0.75" right="0.75" top="1" bottom="1" header="0.5" footer="0.5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I23" sqref="I23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5.625" customWidth="1"/>
    <col min="6" max="6" width="13.8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239</v>
      </c>
      <c r="B2" s="5" t="s">
        <v>345</v>
      </c>
      <c r="C2" s="5" t="s">
        <v>346</v>
      </c>
      <c r="D2" s="4" t="s">
        <v>751</v>
      </c>
      <c r="E2" s="4" t="s">
        <v>752</v>
      </c>
      <c r="F2" s="5" t="s">
        <v>753</v>
      </c>
      <c r="G2" s="6">
        <v>1</v>
      </c>
      <c r="H2" s="7">
        <v>0.35</v>
      </c>
      <c r="I2" s="9">
        <f t="shared" ref="I2:I21" si="0">H2*G2</f>
        <v>0.35</v>
      </c>
      <c r="J2" s="10">
        <v>43800</v>
      </c>
    </row>
    <row r="3" spans="1:10" s="1" customFormat="1" ht="16.5" customHeight="1">
      <c r="A3" s="12" t="s">
        <v>239</v>
      </c>
      <c r="B3" s="13" t="s">
        <v>345</v>
      </c>
      <c r="C3" s="13" t="s">
        <v>346</v>
      </c>
      <c r="D3" s="12" t="s">
        <v>1159</v>
      </c>
      <c r="E3" s="12" t="s">
        <v>1160</v>
      </c>
      <c r="F3" s="13" t="s">
        <v>1161</v>
      </c>
      <c r="G3" s="14">
        <v>1</v>
      </c>
      <c r="H3" s="7">
        <v>3.3599999999999998E-2</v>
      </c>
      <c r="I3" s="9">
        <f t="shared" si="0"/>
        <v>3.3599999999999998E-2</v>
      </c>
      <c r="J3" s="16">
        <v>43800</v>
      </c>
    </row>
    <row r="4" spans="1:10" s="1" customFormat="1" ht="16.5" customHeight="1">
      <c r="A4" s="4" t="s">
        <v>239</v>
      </c>
      <c r="B4" s="5" t="s">
        <v>345</v>
      </c>
      <c r="C4" s="5" t="s">
        <v>346</v>
      </c>
      <c r="D4" s="4" t="s">
        <v>1162</v>
      </c>
      <c r="E4" s="4" t="s">
        <v>1163</v>
      </c>
      <c r="F4" s="5" t="s">
        <v>1164</v>
      </c>
      <c r="G4" s="6">
        <v>1</v>
      </c>
      <c r="H4" s="7">
        <v>2.1508571307017501</v>
      </c>
      <c r="I4" s="9">
        <f t="shared" si="0"/>
        <v>2.1508571307017501</v>
      </c>
      <c r="J4" s="10">
        <v>43800</v>
      </c>
    </row>
    <row r="5" spans="1:10" s="1" customFormat="1" ht="16.5" customHeight="1">
      <c r="A5" s="12" t="s">
        <v>239</v>
      </c>
      <c r="B5" s="13" t="s">
        <v>345</v>
      </c>
      <c r="C5" s="13" t="s">
        <v>346</v>
      </c>
      <c r="D5" s="12" t="s">
        <v>749</v>
      </c>
      <c r="E5" s="12" t="s">
        <v>750</v>
      </c>
      <c r="F5" s="13" t="s">
        <v>349</v>
      </c>
      <c r="G5" s="14">
        <v>1</v>
      </c>
      <c r="H5" s="7">
        <v>2.2999999999999998</v>
      </c>
      <c r="I5" s="9">
        <f t="shared" si="0"/>
        <v>2.2999999999999998</v>
      </c>
      <c r="J5" s="16">
        <v>43800</v>
      </c>
    </row>
    <row r="6" spans="1:10" s="1" customFormat="1" ht="16.5" customHeight="1">
      <c r="A6" s="4" t="s">
        <v>239</v>
      </c>
      <c r="B6" s="5" t="s">
        <v>345</v>
      </c>
      <c r="C6" s="5" t="s">
        <v>346</v>
      </c>
      <c r="D6" s="4" t="s">
        <v>1165</v>
      </c>
      <c r="E6" s="4" t="s">
        <v>847</v>
      </c>
      <c r="F6" s="5" t="s">
        <v>349</v>
      </c>
      <c r="G6" s="6">
        <v>1</v>
      </c>
      <c r="H6" s="7">
        <v>4.1632999999999996</v>
      </c>
      <c r="I6" s="9">
        <f t="shared" si="0"/>
        <v>4.1632999999999996</v>
      </c>
      <c r="J6" s="10">
        <v>43800</v>
      </c>
    </row>
    <row r="7" spans="1:10" s="1" customFormat="1" ht="16.5" customHeight="1">
      <c r="A7" s="12" t="s">
        <v>239</v>
      </c>
      <c r="B7" s="13" t="s">
        <v>345</v>
      </c>
      <c r="C7" s="13" t="s">
        <v>346</v>
      </c>
      <c r="D7" s="12" t="s">
        <v>1166</v>
      </c>
      <c r="E7" s="12" t="s">
        <v>1167</v>
      </c>
      <c r="F7" s="13" t="s">
        <v>1168</v>
      </c>
      <c r="G7" s="14">
        <v>1</v>
      </c>
      <c r="H7" s="7">
        <v>1.7451782333333301</v>
      </c>
      <c r="I7" s="9">
        <f t="shared" si="0"/>
        <v>1.7451782333333301</v>
      </c>
      <c r="J7" s="16">
        <v>43800</v>
      </c>
    </row>
    <row r="8" spans="1:10" s="1" customFormat="1" ht="16.5" customHeight="1">
      <c r="A8" s="4" t="s">
        <v>239</v>
      </c>
      <c r="B8" s="5" t="s">
        <v>345</v>
      </c>
      <c r="C8" s="5" t="s">
        <v>346</v>
      </c>
      <c r="D8" s="4" t="s">
        <v>754</v>
      </c>
      <c r="E8" s="4" t="s">
        <v>755</v>
      </c>
      <c r="F8" s="5" t="s">
        <v>756</v>
      </c>
      <c r="G8" s="6">
        <v>2</v>
      </c>
      <c r="H8" s="7">
        <v>0.1</v>
      </c>
      <c r="I8" s="9">
        <f t="shared" si="0"/>
        <v>0.2</v>
      </c>
      <c r="J8" s="10">
        <v>43800</v>
      </c>
    </row>
    <row r="9" spans="1:10" s="1" customFormat="1" ht="16.5" customHeight="1">
      <c r="A9" s="12" t="s">
        <v>239</v>
      </c>
      <c r="B9" s="13" t="s">
        <v>345</v>
      </c>
      <c r="C9" s="13" t="s">
        <v>346</v>
      </c>
      <c r="D9" s="12" t="s">
        <v>513</v>
      </c>
      <c r="E9" s="12" t="s">
        <v>514</v>
      </c>
      <c r="F9" s="13" t="s">
        <v>515</v>
      </c>
      <c r="G9" s="14">
        <v>1</v>
      </c>
      <c r="H9" s="7">
        <v>0.05</v>
      </c>
      <c r="I9" s="9">
        <f t="shared" si="0"/>
        <v>0.05</v>
      </c>
      <c r="J9" s="16">
        <v>43800</v>
      </c>
    </row>
    <row r="10" spans="1:10" s="1" customFormat="1" ht="16.5" customHeight="1">
      <c r="A10" s="4" t="s">
        <v>239</v>
      </c>
      <c r="B10" s="5" t="s">
        <v>345</v>
      </c>
      <c r="C10" s="5" t="s">
        <v>346</v>
      </c>
      <c r="D10" s="4" t="s">
        <v>1169</v>
      </c>
      <c r="E10" s="4" t="s">
        <v>1139</v>
      </c>
      <c r="F10" s="5" t="s">
        <v>1170</v>
      </c>
      <c r="G10" s="6">
        <v>1</v>
      </c>
      <c r="H10" s="7">
        <v>0.17</v>
      </c>
      <c r="I10" s="9">
        <f t="shared" si="0"/>
        <v>0.17</v>
      </c>
      <c r="J10" s="10">
        <v>43800</v>
      </c>
    </row>
    <row r="11" spans="1:10" s="1" customFormat="1" ht="16.5" customHeight="1">
      <c r="A11" s="12" t="s">
        <v>239</v>
      </c>
      <c r="B11" s="13" t="s">
        <v>345</v>
      </c>
      <c r="C11" s="13" t="s">
        <v>346</v>
      </c>
      <c r="D11" s="12" t="s">
        <v>759</v>
      </c>
      <c r="E11" s="12" t="s">
        <v>760</v>
      </c>
      <c r="F11" s="13" t="s">
        <v>349</v>
      </c>
      <c r="G11" s="14">
        <v>1</v>
      </c>
      <c r="H11" s="7">
        <v>1.02233373833333</v>
      </c>
      <c r="I11" s="9">
        <f t="shared" si="0"/>
        <v>1.02233373833333</v>
      </c>
      <c r="J11" s="16">
        <v>43800</v>
      </c>
    </row>
    <row r="12" spans="1:10" s="1" customFormat="1" ht="16.5" customHeight="1">
      <c r="A12" s="4" t="s">
        <v>239</v>
      </c>
      <c r="B12" s="5" t="s">
        <v>345</v>
      </c>
      <c r="C12" s="5" t="s">
        <v>346</v>
      </c>
      <c r="D12" s="4" t="s">
        <v>1171</v>
      </c>
      <c r="E12" s="4" t="s">
        <v>1172</v>
      </c>
      <c r="F12" s="5" t="s">
        <v>349</v>
      </c>
      <c r="G12" s="6">
        <v>1</v>
      </c>
      <c r="H12" s="7">
        <v>3.2743000000000002</v>
      </c>
      <c r="I12" s="9">
        <f t="shared" si="0"/>
        <v>3.2743000000000002</v>
      </c>
      <c r="J12" s="10">
        <v>43800</v>
      </c>
    </row>
    <row r="13" spans="1:10" s="1" customFormat="1" ht="16.5" customHeight="1">
      <c r="A13" s="12" t="s">
        <v>239</v>
      </c>
      <c r="B13" s="13" t="s">
        <v>345</v>
      </c>
      <c r="C13" s="13" t="s">
        <v>346</v>
      </c>
      <c r="D13" s="12" t="s">
        <v>767</v>
      </c>
      <c r="E13" s="12" t="s">
        <v>768</v>
      </c>
      <c r="F13" s="13" t="s">
        <v>349</v>
      </c>
      <c r="G13" s="14">
        <v>1</v>
      </c>
      <c r="H13" s="7">
        <v>0.47788000000000003</v>
      </c>
      <c r="I13" s="9">
        <f t="shared" si="0"/>
        <v>0.47788000000000003</v>
      </c>
      <c r="J13" s="16">
        <v>43800</v>
      </c>
    </row>
    <row r="14" spans="1:10" s="1" customFormat="1" ht="16.5" customHeight="1">
      <c r="A14" s="4" t="s">
        <v>239</v>
      </c>
      <c r="B14" s="5" t="s">
        <v>345</v>
      </c>
      <c r="C14" s="5" t="s">
        <v>346</v>
      </c>
      <c r="D14" s="4" t="s">
        <v>771</v>
      </c>
      <c r="E14" s="4" t="s">
        <v>772</v>
      </c>
      <c r="F14" s="5" t="s">
        <v>349</v>
      </c>
      <c r="G14" s="6">
        <v>1</v>
      </c>
      <c r="H14" s="7">
        <v>0.46860230378877199</v>
      </c>
      <c r="I14" s="9">
        <f t="shared" si="0"/>
        <v>0.46860230378877199</v>
      </c>
      <c r="J14" s="10">
        <v>43800</v>
      </c>
    </row>
    <row r="15" spans="1:10" s="1" customFormat="1" ht="16.5" customHeight="1">
      <c r="A15" s="12" t="s">
        <v>239</v>
      </c>
      <c r="B15" s="13" t="s">
        <v>345</v>
      </c>
      <c r="C15" s="13" t="s">
        <v>346</v>
      </c>
      <c r="D15" s="12" t="s">
        <v>765</v>
      </c>
      <c r="E15" s="12" t="s">
        <v>766</v>
      </c>
      <c r="F15" s="13" t="s">
        <v>349</v>
      </c>
      <c r="G15" s="14">
        <v>1</v>
      </c>
      <c r="H15" s="7">
        <v>0.42059629619175398</v>
      </c>
      <c r="I15" s="9">
        <f t="shared" si="0"/>
        <v>0.42059629619175398</v>
      </c>
      <c r="J15" s="16">
        <v>43800</v>
      </c>
    </row>
    <row r="16" spans="1:10" s="1" customFormat="1" ht="16.5" customHeight="1">
      <c r="A16" s="4" t="s">
        <v>239</v>
      </c>
      <c r="B16" s="5" t="s">
        <v>345</v>
      </c>
      <c r="C16" s="5" t="s">
        <v>346</v>
      </c>
      <c r="D16" s="4" t="s">
        <v>1173</v>
      </c>
      <c r="E16" s="4" t="s">
        <v>1174</v>
      </c>
      <c r="F16" s="5" t="s">
        <v>349</v>
      </c>
      <c r="G16" s="6">
        <v>1</v>
      </c>
      <c r="H16" s="7">
        <v>0.54766331754386</v>
      </c>
      <c r="I16" s="9">
        <f t="shared" si="0"/>
        <v>0.54766331754386</v>
      </c>
      <c r="J16" s="10">
        <v>43800</v>
      </c>
    </row>
    <row r="17" spans="1:10" s="1" customFormat="1" ht="16.5" customHeight="1">
      <c r="A17" s="12" t="s">
        <v>239</v>
      </c>
      <c r="B17" s="13" t="s">
        <v>345</v>
      </c>
      <c r="C17" s="13" t="s">
        <v>346</v>
      </c>
      <c r="D17" s="12" t="s">
        <v>763</v>
      </c>
      <c r="E17" s="12" t="s">
        <v>764</v>
      </c>
      <c r="F17" s="13" t="s">
        <v>349</v>
      </c>
      <c r="G17" s="14">
        <v>1</v>
      </c>
      <c r="H17" s="7">
        <v>0.142892568258421</v>
      </c>
      <c r="I17" s="9">
        <f t="shared" si="0"/>
        <v>0.142892568258421</v>
      </c>
      <c r="J17" s="16">
        <v>43800</v>
      </c>
    </row>
    <row r="18" spans="1:10" s="1" customFormat="1" ht="16.5" customHeight="1">
      <c r="A18" s="4" t="s">
        <v>239</v>
      </c>
      <c r="B18" s="5" t="s">
        <v>345</v>
      </c>
      <c r="C18" s="5" t="s">
        <v>346</v>
      </c>
      <c r="D18" s="4" t="s">
        <v>440</v>
      </c>
      <c r="E18" s="4" t="s">
        <v>441</v>
      </c>
      <c r="F18" s="5" t="s">
        <v>442</v>
      </c>
      <c r="G18" s="6">
        <v>6.25E-2</v>
      </c>
      <c r="H18" s="7">
        <v>0.40350000000000003</v>
      </c>
      <c r="I18" s="9">
        <f t="shared" si="0"/>
        <v>2.5218750000000002E-2</v>
      </c>
      <c r="J18" s="10">
        <v>44298</v>
      </c>
    </row>
    <row r="19" spans="1:10" s="1" customFormat="1" ht="16.5" customHeight="1">
      <c r="A19" s="12" t="s">
        <v>239</v>
      </c>
      <c r="B19" s="13" t="s">
        <v>345</v>
      </c>
      <c r="C19" s="13" t="s">
        <v>346</v>
      </c>
      <c r="D19" s="12" t="s">
        <v>761</v>
      </c>
      <c r="E19" s="12" t="s">
        <v>762</v>
      </c>
      <c r="F19" s="13" t="s">
        <v>349</v>
      </c>
      <c r="G19" s="14">
        <v>2</v>
      </c>
      <c r="H19" s="7">
        <v>0.61829451086666698</v>
      </c>
      <c r="I19" s="9">
        <f t="shared" si="0"/>
        <v>1.23658902173333</v>
      </c>
      <c r="J19" s="16">
        <v>43800</v>
      </c>
    </row>
    <row r="20" spans="1:10" s="1" customFormat="1" ht="16.5" customHeight="1">
      <c r="A20" s="4" t="s">
        <v>239</v>
      </c>
      <c r="B20" s="5" t="s">
        <v>345</v>
      </c>
      <c r="C20" s="5" t="s">
        <v>346</v>
      </c>
      <c r="D20" s="4" t="s">
        <v>437</v>
      </c>
      <c r="E20" s="4" t="s">
        <v>438</v>
      </c>
      <c r="F20" s="5" t="s">
        <v>439</v>
      </c>
      <c r="G20" s="6">
        <v>1.2500000000000001E-2</v>
      </c>
      <c r="H20" s="7">
        <v>6.1791999999999998</v>
      </c>
      <c r="I20" s="9">
        <f t="shared" si="0"/>
        <v>7.7240000000000003E-2</v>
      </c>
      <c r="J20" s="10">
        <v>43800</v>
      </c>
    </row>
    <row r="21" spans="1:10" s="1" customFormat="1" ht="16.5" customHeight="1">
      <c r="A21" s="12" t="s">
        <v>239</v>
      </c>
      <c r="B21" s="13" t="s">
        <v>345</v>
      </c>
      <c r="C21" s="13" t="s">
        <v>346</v>
      </c>
      <c r="D21" s="12" t="s">
        <v>769</v>
      </c>
      <c r="E21" s="12" t="s">
        <v>770</v>
      </c>
      <c r="F21" s="13" t="s">
        <v>349</v>
      </c>
      <c r="G21" s="14">
        <v>1</v>
      </c>
      <c r="H21" s="7">
        <v>0.148096335288421</v>
      </c>
      <c r="I21" s="9">
        <f t="shared" si="0"/>
        <v>0.148096335288421</v>
      </c>
      <c r="J21" s="16">
        <v>43800</v>
      </c>
    </row>
    <row r="22" spans="1:10">
      <c r="I22" s="11">
        <f>SUM(I2:I21)</f>
        <v>19.004347695172999</v>
      </c>
    </row>
  </sheetData>
  <phoneticPr fontId="20" type="noConversion"/>
  <pageMargins left="0.75" right="0.75" top="1" bottom="1" header="0.5" footer="0.5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I27" sqref="I2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1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241</v>
      </c>
      <c r="B2" s="5" t="s">
        <v>345</v>
      </c>
      <c r="C2" s="5" t="s">
        <v>346</v>
      </c>
      <c r="D2" s="4" t="s">
        <v>965</v>
      </c>
      <c r="E2" s="4" t="s">
        <v>966</v>
      </c>
      <c r="F2" s="5" t="s">
        <v>889</v>
      </c>
      <c r="G2" s="6">
        <v>1</v>
      </c>
      <c r="H2" s="7">
        <v>56.24</v>
      </c>
      <c r="I2" s="9">
        <f t="shared" ref="I2:I25" si="0">H2*G2</f>
        <v>56.24</v>
      </c>
      <c r="J2" s="10">
        <v>43891</v>
      </c>
    </row>
    <row r="3" spans="1:10" s="1" customFormat="1" ht="16.5" customHeight="1">
      <c r="A3" s="12" t="s">
        <v>241</v>
      </c>
      <c r="B3" s="13" t="s">
        <v>345</v>
      </c>
      <c r="C3" s="13" t="s">
        <v>346</v>
      </c>
      <c r="D3" s="12" t="s">
        <v>963</v>
      </c>
      <c r="E3" s="12" t="s">
        <v>964</v>
      </c>
      <c r="F3" s="13" t="s">
        <v>889</v>
      </c>
      <c r="G3" s="14">
        <v>1</v>
      </c>
      <c r="H3" s="7">
        <v>20.32</v>
      </c>
      <c r="I3" s="9">
        <f t="shared" si="0"/>
        <v>20.32</v>
      </c>
      <c r="J3" s="16">
        <v>43891</v>
      </c>
    </row>
    <row r="4" spans="1:10" s="1" customFormat="1" ht="16.5" customHeight="1">
      <c r="A4" s="4" t="s">
        <v>241</v>
      </c>
      <c r="B4" s="5" t="s">
        <v>345</v>
      </c>
      <c r="C4" s="5" t="s">
        <v>346</v>
      </c>
      <c r="D4" s="4" t="s">
        <v>513</v>
      </c>
      <c r="E4" s="4" t="s">
        <v>514</v>
      </c>
      <c r="F4" s="5" t="s">
        <v>515</v>
      </c>
      <c r="G4" s="6">
        <v>1</v>
      </c>
      <c r="H4" s="7">
        <v>0.05</v>
      </c>
      <c r="I4" s="9">
        <f t="shared" si="0"/>
        <v>0.05</v>
      </c>
      <c r="J4" s="10">
        <v>43891</v>
      </c>
    </row>
    <row r="5" spans="1:10" s="1" customFormat="1" ht="16.5" customHeight="1">
      <c r="A5" s="12" t="s">
        <v>241</v>
      </c>
      <c r="B5" s="13" t="s">
        <v>345</v>
      </c>
      <c r="C5" s="13" t="s">
        <v>346</v>
      </c>
      <c r="D5" s="12" t="s">
        <v>973</v>
      </c>
      <c r="E5" s="12" t="s">
        <v>974</v>
      </c>
      <c r="F5" s="13" t="s">
        <v>975</v>
      </c>
      <c r="G5" s="14">
        <v>0.88</v>
      </c>
      <c r="H5" s="7">
        <v>0.51</v>
      </c>
      <c r="I5" s="9">
        <f t="shared" si="0"/>
        <v>0.44879999999999998</v>
      </c>
      <c r="J5" s="16">
        <v>43891</v>
      </c>
    </row>
    <row r="6" spans="1:10" s="1" customFormat="1" ht="16.5" customHeight="1">
      <c r="A6" s="4" t="s">
        <v>241</v>
      </c>
      <c r="B6" s="5" t="s">
        <v>345</v>
      </c>
      <c r="C6" s="5" t="s">
        <v>346</v>
      </c>
      <c r="D6" s="4" t="s">
        <v>976</v>
      </c>
      <c r="E6" s="4" t="s">
        <v>977</v>
      </c>
      <c r="F6" s="5" t="s">
        <v>975</v>
      </c>
      <c r="G6" s="6">
        <v>1.45</v>
      </c>
      <c r="H6" s="7">
        <v>0.51</v>
      </c>
      <c r="I6" s="9">
        <f t="shared" si="0"/>
        <v>0.73950000000000005</v>
      </c>
      <c r="J6" s="10">
        <v>43891</v>
      </c>
    </row>
    <row r="7" spans="1:10" s="1" customFormat="1" ht="16.5" customHeight="1">
      <c r="A7" s="12" t="s">
        <v>241</v>
      </c>
      <c r="B7" s="13" t="s">
        <v>345</v>
      </c>
      <c r="C7" s="13" t="s">
        <v>346</v>
      </c>
      <c r="D7" s="12" t="s">
        <v>746</v>
      </c>
      <c r="E7" s="12" t="s">
        <v>747</v>
      </c>
      <c r="F7" s="13" t="s">
        <v>748</v>
      </c>
      <c r="G7" s="14">
        <v>5</v>
      </c>
      <c r="H7" s="7">
        <v>0.05</v>
      </c>
      <c r="I7" s="9">
        <f t="shared" si="0"/>
        <v>0.25</v>
      </c>
      <c r="J7" s="16">
        <v>43891</v>
      </c>
    </row>
    <row r="8" spans="1:10" s="1" customFormat="1" ht="16.5" customHeight="1">
      <c r="A8" s="4" t="s">
        <v>241</v>
      </c>
      <c r="B8" s="5" t="s">
        <v>345</v>
      </c>
      <c r="C8" s="5" t="s">
        <v>346</v>
      </c>
      <c r="D8" s="4" t="s">
        <v>971</v>
      </c>
      <c r="E8" s="4" t="s">
        <v>972</v>
      </c>
      <c r="F8" s="5" t="s">
        <v>889</v>
      </c>
      <c r="G8" s="6">
        <v>2</v>
      </c>
      <c r="H8" s="7">
        <v>0.48</v>
      </c>
      <c r="I8" s="9">
        <f t="shared" si="0"/>
        <v>0.96</v>
      </c>
      <c r="J8" s="10">
        <v>43891</v>
      </c>
    </row>
    <row r="9" spans="1:10" s="1" customFormat="1" ht="16.5" customHeight="1">
      <c r="A9" s="12" t="s">
        <v>241</v>
      </c>
      <c r="B9" s="13" t="s">
        <v>345</v>
      </c>
      <c r="C9" s="13" t="s">
        <v>346</v>
      </c>
      <c r="D9" s="12" t="s">
        <v>978</v>
      </c>
      <c r="E9" s="12" t="s">
        <v>979</v>
      </c>
      <c r="F9" s="13" t="s">
        <v>975</v>
      </c>
      <c r="G9" s="14">
        <v>0.34499999999999997</v>
      </c>
      <c r="H9" s="7">
        <v>0.51</v>
      </c>
      <c r="I9" s="9">
        <f t="shared" si="0"/>
        <v>0.17595</v>
      </c>
      <c r="J9" s="16">
        <v>43891</v>
      </c>
    </row>
    <row r="10" spans="1:10" s="1" customFormat="1" ht="16.5" customHeight="1">
      <c r="A10" s="4" t="s">
        <v>241</v>
      </c>
      <c r="B10" s="5" t="s">
        <v>345</v>
      </c>
      <c r="C10" s="5" t="s">
        <v>346</v>
      </c>
      <c r="D10" s="4" t="s">
        <v>969</v>
      </c>
      <c r="E10" s="4" t="s">
        <v>970</v>
      </c>
      <c r="F10" s="5" t="s">
        <v>889</v>
      </c>
      <c r="G10" s="6">
        <v>22</v>
      </c>
      <c r="H10" s="7">
        <v>0.52</v>
      </c>
      <c r="I10" s="9">
        <f t="shared" si="0"/>
        <v>11.44</v>
      </c>
      <c r="J10" s="10">
        <v>43891</v>
      </c>
    </row>
    <row r="11" spans="1:10" s="1" customFormat="1" ht="16.5" customHeight="1">
      <c r="A11" s="12" t="s">
        <v>241</v>
      </c>
      <c r="B11" s="13" t="s">
        <v>345</v>
      </c>
      <c r="C11" s="13" t="s">
        <v>346</v>
      </c>
      <c r="D11" s="12" t="s">
        <v>633</v>
      </c>
      <c r="E11" s="12" t="s">
        <v>634</v>
      </c>
      <c r="F11" s="13" t="s">
        <v>635</v>
      </c>
      <c r="G11" s="14">
        <v>1</v>
      </c>
      <c r="H11" s="7">
        <v>0.05</v>
      </c>
      <c r="I11" s="9">
        <f t="shared" si="0"/>
        <v>0.05</v>
      </c>
      <c r="J11" s="16">
        <v>44469</v>
      </c>
    </row>
    <row r="12" spans="1:10" s="1" customFormat="1" ht="16.5" customHeight="1">
      <c r="A12" s="4" t="s">
        <v>241</v>
      </c>
      <c r="B12" s="5" t="s">
        <v>345</v>
      </c>
      <c r="C12" s="5" t="s">
        <v>346</v>
      </c>
      <c r="D12" s="4" t="s">
        <v>967</v>
      </c>
      <c r="E12" s="4" t="s">
        <v>968</v>
      </c>
      <c r="F12" s="5" t="s">
        <v>889</v>
      </c>
      <c r="G12" s="6">
        <v>4</v>
      </c>
      <c r="H12" s="7">
        <v>0.87</v>
      </c>
      <c r="I12" s="9">
        <f t="shared" si="0"/>
        <v>3.48</v>
      </c>
      <c r="J12" s="10">
        <v>44409</v>
      </c>
    </row>
    <row r="13" spans="1:10" s="1" customFormat="1" ht="16.5" customHeight="1">
      <c r="A13" s="12" t="s">
        <v>241</v>
      </c>
      <c r="B13" s="13" t="s">
        <v>345</v>
      </c>
      <c r="C13" s="13" t="s">
        <v>346</v>
      </c>
      <c r="D13" s="12" t="s">
        <v>980</v>
      </c>
      <c r="E13" s="12" t="s">
        <v>423</v>
      </c>
      <c r="F13" s="13" t="s">
        <v>975</v>
      </c>
      <c r="G13" s="14">
        <v>0.71</v>
      </c>
      <c r="H13" s="7">
        <v>0.51</v>
      </c>
      <c r="I13" s="9">
        <f t="shared" si="0"/>
        <v>0.36209999999999998</v>
      </c>
      <c r="J13" s="16">
        <v>43891</v>
      </c>
    </row>
    <row r="14" spans="1:10" s="1" customFormat="1" ht="16.5" customHeight="1">
      <c r="A14" s="4" t="s">
        <v>241</v>
      </c>
      <c r="B14" s="5" t="s">
        <v>345</v>
      </c>
      <c r="C14" s="5" t="s">
        <v>346</v>
      </c>
      <c r="D14" s="4" t="s">
        <v>518</v>
      </c>
      <c r="E14" s="4" t="s">
        <v>519</v>
      </c>
      <c r="F14" s="5" t="s">
        <v>349</v>
      </c>
      <c r="G14" s="6">
        <v>0.5</v>
      </c>
      <c r="H14" s="7">
        <v>0.58899999999999997</v>
      </c>
      <c r="I14" s="9">
        <f t="shared" si="0"/>
        <v>0.29449999999999998</v>
      </c>
      <c r="J14" s="10">
        <v>43891</v>
      </c>
    </row>
    <row r="15" spans="1:10" s="1" customFormat="1" ht="16.5" customHeight="1">
      <c r="A15" s="12" t="s">
        <v>241</v>
      </c>
      <c r="B15" s="13" t="s">
        <v>345</v>
      </c>
      <c r="C15" s="13" t="s">
        <v>346</v>
      </c>
      <c r="D15" s="12" t="s">
        <v>536</v>
      </c>
      <c r="E15" s="12" t="s">
        <v>537</v>
      </c>
      <c r="F15" s="13" t="s">
        <v>538</v>
      </c>
      <c r="G15" s="14">
        <v>1</v>
      </c>
      <c r="H15" s="7">
        <v>0.40360000000000001</v>
      </c>
      <c r="I15" s="9">
        <f t="shared" si="0"/>
        <v>0.40360000000000001</v>
      </c>
      <c r="J15" s="16">
        <v>43891</v>
      </c>
    </row>
    <row r="16" spans="1:10" s="1" customFormat="1" ht="16.5" customHeight="1">
      <c r="A16" s="4" t="s">
        <v>241</v>
      </c>
      <c r="B16" s="5" t="s">
        <v>345</v>
      </c>
      <c r="C16" s="5" t="s">
        <v>346</v>
      </c>
      <c r="D16" s="4" t="s">
        <v>487</v>
      </c>
      <c r="E16" s="4" t="s">
        <v>488</v>
      </c>
      <c r="F16" s="5" t="s">
        <v>489</v>
      </c>
      <c r="G16" s="6">
        <v>1</v>
      </c>
      <c r="H16" s="7">
        <v>0.1862</v>
      </c>
      <c r="I16" s="9">
        <f t="shared" si="0"/>
        <v>0.1862</v>
      </c>
      <c r="J16" s="10">
        <v>44409</v>
      </c>
    </row>
    <row r="17" spans="1:10" s="1" customFormat="1" ht="16.5" customHeight="1">
      <c r="A17" s="12" t="s">
        <v>241</v>
      </c>
      <c r="B17" s="13" t="s">
        <v>345</v>
      </c>
      <c r="C17" s="13" t="s">
        <v>346</v>
      </c>
      <c r="D17" s="12" t="s">
        <v>1175</v>
      </c>
      <c r="E17" s="12" t="s">
        <v>540</v>
      </c>
      <c r="F17" s="13" t="s">
        <v>1176</v>
      </c>
      <c r="G17" s="14">
        <v>1</v>
      </c>
      <c r="H17" s="7">
        <v>0.34</v>
      </c>
      <c r="I17" s="9">
        <f t="shared" si="0"/>
        <v>0.34</v>
      </c>
      <c r="J17" s="16">
        <v>44013</v>
      </c>
    </row>
    <row r="18" spans="1:10" s="1" customFormat="1" ht="16.5" customHeight="1">
      <c r="A18" s="4" t="s">
        <v>241</v>
      </c>
      <c r="B18" s="5" t="s">
        <v>345</v>
      </c>
      <c r="C18" s="5" t="s">
        <v>346</v>
      </c>
      <c r="D18" s="4" t="s">
        <v>636</v>
      </c>
      <c r="E18" s="4" t="s">
        <v>637</v>
      </c>
      <c r="F18" s="5" t="s">
        <v>349</v>
      </c>
      <c r="G18" s="6">
        <v>0.54</v>
      </c>
      <c r="H18" s="7">
        <v>0.28318500000000002</v>
      </c>
      <c r="I18" s="9">
        <f t="shared" si="0"/>
        <v>0.1529199</v>
      </c>
      <c r="J18" s="10">
        <v>43891</v>
      </c>
    </row>
    <row r="19" spans="1:10" s="1" customFormat="1" ht="16.5" customHeight="1">
      <c r="A19" s="12" t="s">
        <v>241</v>
      </c>
      <c r="B19" s="13" t="s">
        <v>345</v>
      </c>
      <c r="C19" s="13" t="s">
        <v>346</v>
      </c>
      <c r="D19" s="12" t="s">
        <v>647</v>
      </c>
      <c r="E19" s="12" t="s">
        <v>314</v>
      </c>
      <c r="F19" s="13" t="s">
        <v>648</v>
      </c>
      <c r="G19" s="14">
        <v>2</v>
      </c>
      <c r="H19" s="7">
        <v>0.14219999999999999</v>
      </c>
      <c r="I19" s="9">
        <f t="shared" si="0"/>
        <v>0.28439999999999999</v>
      </c>
      <c r="J19" s="16">
        <v>44409</v>
      </c>
    </row>
    <row r="20" spans="1:10" s="1" customFormat="1" ht="16.5" customHeight="1">
      <c r="A20" s="4" t="s">
        <v>241</v>
      </c>
      <c r="B20" s="5" t="s">
        <v>345</v>
      </c>
      <c r="C20" s="5" t="s">
        <v>346</v>
      </c>
      <c r="D20" s="4" t="s">
        <v>440</v>
      </c>
      <c r="E20" s="4" t="s">
        <v>441</v>
      </c>
      <c r="F20" s="5" t="s">
        <v>442</v>
      </c>
      <c r="G20" s="6">
        <v>8.8900000000000007E-2</v>
      </c>
      <c r="H20" s="7">
        <v>0.40350000000000003</v>
      </c>
      <c r="I20" s="9">
        <f t="shared" si="0"/>
        <v>3.5871149999999997E-2</v>
      </c>
      <c r="J20" s="10">
        <v>44409</v>
      </c>
    </row>
    <row r="21" spans="1:10" s="1" customFormat="1" ht="16.5" customHeight="1">
      <c r="A21" s="12" t="s">
        <v>241</v>
      </c>
      <c r="B21" s="13" t="s">
        <v>345</v>
      </c>
      <c r="C21" s="13" t="s">
        <v>346</v>
      </c>
      <c r="D21" s="12" t="s">
        <v>520</v>
      </c>
      <c r="E21" s="12" t="s">
        <v>521</v>
      </c>
      <c r="F21" s="13" t="s">
        <v>522</v>
      </c>
      <c r="G21" s="14">
        <v>1</v>
      </c>
      <c r="H21" s="7">
        <v>0.29392022048245597</v>
      </c>
      <c r="I21" s="9">
        <f t="shared" si="0"/>
        <v>0.29392022048245597</v>
      </c>
      <c r="J21" s="16">
        <v>43891</v>
      </c>
    </row>
    <row r="22" spans="1:10" s="1" customFormat="1" ht="16.5" customHeight="1">
      <c r="A22" s="4" t="s">
        <v>241</v>
      </c>
      <c r="B22" s="5" t="s">
        <v>345</v>
      </c>
      <c r="C22" s="5" t="s">
        <v>346</v>
      </c>
      <c r="D22" s="4" t="s">
        <v>1177</v>
      </c>
      <c r="E22" s="4" t="s">
        <v>1178</v>
      </c>
      <c r="F22" s="5" t="s">
        <v>1179</v>
      </c>
      <c r="G22" s="6">
        <v>1</v>
      </c>
      <c r="H22" s="7">
        <v>0.56000000000000005</v>
      </c>
      <c r="I22" s="9">
        <f t="shared" si="0"/>
        <v>0.56000000000000005</v>
      </c>
      <c r="J22" s="10">
        <v>44044</v>
      </c>
    </row>
    <row r="23" spans="1:10" s="1" customFormat="1" ht="16.5" customHeight="1">
      <c r="A23" s="12" t="s">
        <v>241</v>
      </c>
      <c r="B23" s="13" t="s">
        <v>345</v>
      </c>
      <c r="C23" s="13" t="s">
        <v>346</v>
      </c>
      <c r="D23" s="12" t="s">
        <v>463</v>
      </c>
      <c r="E23" s="12" t="s">
        <v>464</v>
      </c>
      <c r="F23" s="13" t="s">
        <v>465</v>
      </c>
      <c r="G23" s="14">
        <v>2.2200000000000001E-2</v>
      </c>
      <c r="H23" s="7">
        <v>6.2127999999999997</v>
      </c>
      <c r="I23" s="9">
        <f t="shared" si="0"/>
        <v>0.13792415999999999</v>
      </c>
      <c r="J23" s="16">
        <v>44409</v>
      </c>
    </row>
    <row r="24" spans="1:10" s="1" customFormat="1" ht="16.5" customHeight="1">
      <c r="A24" s="4" t="s">
        <v>241</v>
      </c>
      <c r="B24" s="5" t="s">
        <v>345</v>
      </c>
      <c r="C24" s="5" t="s">
        <v>346</v>
      </c>
      <c r="D24" s="4" t="s">
        <v>1180</v>
      </c>
      <c r="E24" s="4" t="s">
        <v>951</v>
      </c>
      <c r="F24" s="5" t="s">
        <v>349</v>
      </c>
      <c r="G24" s="6">
        <v>1</v>
      </c>
      <c r="H24" s="7">
        <v>0.72</v>
      </c>
      <c r="I24" s="9">
        <f t="shared" si="0"/>
        <v>0.72</v>
      </c>
      <c r="J24" s="10">
        <v>43891</v>
      </c>
    </row>
    <row r="25" spans="1:10" s="1" customFormat="1" ht="16.5" customHeight="1">
      <c r="A25" s="12" t="s">
        <v>241</v>
      </c>
      <c r="B25" s="13" t="s">
        <v>345</v>
      </c>
      <c r="C25" s="13" t="s">
        <v>346</v>
      </c>
      <c r="D25" s="12" t="s">
        <v>1181</v>
      </c>
      <c r="E25" s="12" t="s">
        <v>1182</v>
      </c>
      <c r="F25" s="13" t="s">
        <v>1183</v>
      </c>
      <c r="G25" s="14">
        <v>1</v>
      </c>
      <c r="H25" s="7">
        <v>0.72</v>
      </c>
      <c r="I25" s="9">
        <f t="shared" si="0"/>
        <v>0.72</v>
      </c>
      <c r="J25" s="16">
        <v>44002</v>
      </c>
    </row>
    <row r="26" spans="1:10">
      <c r="I26" s="11">
        <f>SUM(I2:I25)</f>
        <v>98.645685430482501</v>
      </c>
    </row>
  </sheetData>
  <phoneticPr fontId="20" type="noConversion"/>
  <pageMargins left="0.75" right="0.75" top="1" bottom="1" header="0.5" footer="0.5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10" sqref="D1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3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242</v>
      </c>
      <c r="B2" s="5" t="s">
        <v>345</v>
      </c>
      <c r="C2" s="5" t="s">
        <v>346</v>
      </c>
      <c r="D2" s="4" t="s">
        <v>501</v>
      </c>
      <c r="E2" s="4" t="s">
        <v>502</v>
      </c>
      <c r="F2" s="5" t="s">
        <v>349</v>
      </c>
      <c r="G2" s="6">
        <v>1</v>
      </c>
      <c r="H2" s="7">
        <v>1.4158999999999999</v>
      </c>
      <c r="I2" s="9">
        <f t="shared" ref="I2:I10" si="0">H2*G2</f>
        <v>1.4158999999999999</v>
      </c>
      <c r="J2" s="10">
        <v>44699</v>
      </c>
    </row>
    <row r="3" spans="1:10" s="1" customFormat="1" ht="16.5" customHeight="1">
      <c r="A3" s="12" t="s">
        <v>242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0.3</v>
      </c>
      <c r="H3" s="7">
        <v>1.6814</v>
      </c>
      <c r="I3" s="9">
        <f t="shared" si="0"/>
        <v>0.50441999999999998</v>
      </c>
      <c r="J3" s="16">
        <v>44699</v>
      </c>
    </row>
    <row r="4" spans="1:10" s="1" customFormat="1" ht="16.5" customHeight="1">
      <c r="A4" s="4" t="s">
        <v>242</v>
      </c>
      <c r="B4" s="5" t="s">
        <v>345</v>
      </c>
      <c r="C4" s="5" t="s">
        <v>346</v>
      </c>
      <c r="D4" s="4" t="s">
        <v>223</v>
      </c>
      <c r="E4" s="4" t="s">
        <v>224</v>
      </c>
      <c r="F4" s="5" t="s">
        <v>444</v>
      </c>
      <c r="G4" s="6">
        <v>1</v>
      </c>
      <c r="H4" s="7">
        <v>0.120565034394672</v>
      </c>
      <c r="I4" s="9">
        <f t="shared" si="0"/>
        <v>0.120565034394672</v>
      </c>
      <c r="J4" s="10">
        <v>44699</v>
      </c>
    </row>
    <row r="5" spans="1:10" s="1" customFormat="1" ht="16.5" customHeight="1">
      <c r="A5" s="12" t="s">
        <v>242</v>
      </c>
      <c r="B5" s="13" t="s">
        <v>345</v>
      </c>
      <c r="C5" s="13" t="s">
        <v>346</v>
      </c>
      <c r="D5" s="12" t="s">
        <v>743</v>
      </c>
      <c r="E5" s="12" t="s">
        <v>744</v>
      </c>
      <c r="F5" s="13" t="s">
        <v>349</v>
      </c>
      <c r="G5" s="14">
        <v>1</v>
      </c>
      <c r="H5" s="7">
        <v>6.36013503157894</v>
      </c>
      <c r="I5" s="9">
        <f t="shared" si="0"/>
        <v>6.36013503157894</v>
      </c>
      <c r="J5" s="16">
        <v>43800</v>
      </c>
    </row>
    <row r="6" spans="1:10" s="1" customFormat="1" ht="16.5" customHeight="1">
      <c r="A6" s="4" t="s">
        <v>242</v>
      </c>
      <c r="B6" s="5" t="s">
        <v>345</v>
      </c>
      <c r="C6" s="5" t="s">
        <v>346</v>
      </c>
      <c r="D6" s="4" t="s">
        <v>437</v>
      </c>
      <c r="E6" s="4" t="s">
        <v>438</v>
      </c>
      <c r="F6" s="5" t="s">
        <v>439</v>
      </c>
      <c r="G6" s="6">
        <v>3.3300000000000003E-2</v>
      </c>
      <c r="H6" s="7">
        <v>6.1791999999999998</v>
      </c>
      <c r="I6" s="9">
        <f t="shared" si="0"/>
        <v>0.20576736000000001</v>
      </c>
      <c r="J6" s="10">
        <v>43800</v>
      </c>
    </row>
    <row r="7" spans="1:10" s="1" customFormat="1" ht="16.5" customHeight="1">
      <c r="A7" s="12" t="s">
        <v>242</v>
      </c>
      <c r="B7" s="13" t="s">
        <v>345</v>
      </c>
      <c r="C7" s="13" t="s">
        <v>346</v>
      </c>
      <c r="D7" s="12" t="s">
        <v>440</v>
      </c>
      <c r="E7" s="12" t="s">
        <v>441</v>
      </c>
      <c r="F7" s="13" t="s">
        <v>442</v>
      </c>
      <c r="G7" s="14">
        <v>3.3300000000000003E-2</v>
      </c>
      <c r="H7" s="7">
        <v>0.40350000000000003</v>
      </c>
      <c r="I7" s="9">
        <f t="shared" si="0"/>
        <v>1.343655E-2</v>
      </c>
      <c r="J7" s="16">
        <v>44298</v>
      </c>
    </row>
    <row r="8" spans="1:10" s="1" customFormat="1" ht="16.5" customHeight="1">
      <c r="A8" s="4" t="s">
        <v>242</v>
      </c>
      <c r="B8" s="5" t="s">
        <v>345</v>
      </c>
      <c r="C8" s="5" t="s">
        <v>346</v>
      </c>
      <c r="D8" s="4" t="s">
        <v>745</v>
      </c>
      <c r="E8" s="4" t="s">
        <v>506</v>
      </c>
      <c r="F8" s="5" t="s">
        <v>349</v>
      </c>
      <c r="G8" s="6">
        <v>1</v>
      </c>
      <c r="H8" s="7">
        <v>6.9489754789473697</v>
      </c>
      <c r="I8" s="9">
        <f t="shared" si="0"/>
        <v>6.9489754789473697</v>
      </c>
      <c r="J8" s="10">
        <v>44699</v>
      </c>
    </row>
    <row r="9" spans="1:10" s="1" customFormat="1" ht="16.5" customHeight="1">
      <c r="A9" s="12" t="s">
        <v>242</v>
      </c>
      <c r="B9" s="13" t="s">
        <v>345</v>
      </c>
      <c r="C9" s="13" t="s">
        <v>346</v>
      </c>
      <c r="D9" s="12" t="s">
        <v>510</v>
      </c>
      <c r="E9" s="12" t="s">
        <v>511</v>
      </c>
      <c r="F9" s="13" t="s">
        <v>512</v>
      </c>
      <c r="G9" s="14">
        <v>2</v>
      </c>
      <c r="H9" s="7">
        <v>1.55</v>
      </c>
      <c r="I9" s="9">
        <f t="shared" si="0"/>
        <v>3.1</v>
      </c>
      <c r="J9" s="16">
        <v>44298</v>
      </c>
    </row>
    <row r="10" spans="1:10" s="1" customFormat="1" ht="16.5" customHeight="1">
      <c r="A10" s="4" t="s">
        <v>242</v>
      </c>
      <c r="B10" s="5" t="s">
        <v>345</v>
      </c>
      <c r="C10" s="5" t="s">
        <v>346</v>
      </c>
      <c r="D10" s="4" t="s">
        <v>507</v>
      </c>
      <c r="E10" s="4" t="s">
        <v>508</v>
      </c>
      <c r="F10" s="5" t="s">
        <v>509</v>
      </c>
      <c r="G10" s="6">
        <v>1</v>
      </c>
      <c r="H10" s="7">
        <v>16.2</v>
      </c>
      <c r="I10" s="9">
        <f t="shared" si="0"/>
        <v>16.2</v>
      </c>
      <c r="J10" s="10">
        <v>44699</v>
      </c>
    </row>
    <row r="11" spans="1:10">
      <c r="I11" s="9">
        <f>SUM(I2:I10)</f>
        <v>34.869199454921002</v>
      </c>
    </row>
  </sheetData>
  <phoneticPr fontId="20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I9" sqref="I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3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244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1</v>
      </c>
      <c r="H2" s="7">
        <v>0.120565034394672</v>
      </c>
      <c r="I2" s="9">
        <f t="shared" ref="I2:I8" si="0">H2*G2</f>
        <v>0.120565034394672</v>
      </c>
      <c r="J2" s="10">
        <v>44404</v>
      </c>
    </row>
    <row r="3" spans="1:10" s="1" customFormat="1" ht="16.5" customHeight="1">
      <c r="A3" s="12" t="s">
        <v>244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0.77</v>
      </c>
      <c r="H3" s="7">
        <v>1.6814</v>
      </c>
      <c r="I3" s="9">
        <f t="shared" si="0"/>
        <v>1.294678</v>
      </c>
      <c r="J3" s="16">
        <v>44379</v>
      </c>
    </row>
    <row r="4" spans="1:10" s="1" customFormat="1" ht="16.5" customHeight="1">
      <c r="A4" s="4" t="s">
        <v>244</v>
      </c>
      <c r="B4" s="5" t="s">
        <v>345</v>
      </c>
      <c r="C4" s="5" t="s">
        <v>346</v>
      </c>
      <c r="D4" s="4" t="s">
        <v>501</v>
      </c>
      <c r="E4" s="4" t="s">
        <v>502</v>
      </c>
      <c r="F4" s="5" t="s">
        <v>349</v>
      </c>
      <c r="G4" s="6">
        <v>1</v>
      </c>
      <c r="H4" s="7">
        <v>1.4158999999999999</v>
      </c>
      <c r="I4" s="9">
        <f t="shared" si="0"/>
        <v>1.4158999999999999</v>
      </c>
      <c r="J4" s="10">
        <v>44379</v>
      </c>
    </row>
    <row r="5" spans="1:10" s="1" customFormat="1" ht="16.5" customHeight="1">
      <c r="A5" s="12" t="s">
        <v>244</v>
      </c>
      <c r="B5" s="13" t="s">
        <v>345</v>
      </c>
      <c r="C5" s="13" t="s">
        <v>346</v>
      </c>
      <c r="D5" s="12" t="s">
        <v>503</v>
      </c>
      <c r="E5" s="12" t="s">
        <v>504</v>
      </c>
      <c r="F5" s="13" t="s">
        <v>482</v>
      </c>
      <c r="G5" s="14">
        <v>1</v>
      </c>
      <c r="H5" s="7">
        <v>3.14912957631579</v>
      </c>
      <c r="I5" s="9">
        <f t="shared" si="0"/>
        <v>3.14912957631579</v>
      </c>
      <c r="J5" s="16">
        <v>44232</v>
      </c>
    </row>
    <row r="6" spans="1:10" s="1" customFormat="1" ht="16.5" customHeight="1">
      <c r="A6" s="4" t="s">
        <v>244</v>
      </c>
      <c r="B6" s="5" t="s">
        <v>345</v>
      </c>
      <c r="C6" s="5" t="s">
        <v>346</v>
      </c>
      <c r="D6" s="4" t="s">
        <v>505</v>
      </c>
      <c r="E6" s="4" t="s">
        <v>506</v>
      </c>
      <c r="F6" s="5" t="s">
        <v>482</v>
      </c>
      <c r="G6" s="6">
        <v>1</v>
      </c>
      <c r="H6" s="7">
        <v>6.5956459468421098</v>
      </c>
      <c r="I6" s="9">
        <f t="shared" si="0"/>
        <v>6.5956459468421098</v>
      </c>
      <c r="J6" s="10">
        <v>44232</v>
      </c>
    </row>
    <row r="7" spans="1:10" s="1" customFormat="1" ht="16.5" customHeight="1">
      <c r="A7" s="12" t="s">
        <v>244</v>
      </c>
      <c r="B7" s="13" t="s">
        <v>345</v>
      </c>
      <c r="C7" s="13" t="s">
        <v>346</v>
      </c>
      <c r="D7" s="12" t="s">
        <v>507</v>
      </c>
      <c r="E7" s="12" t="s">
        <v>508</v>
      </c>
      <c r="F7" s="13" t="s">
        <v>509</v>
      </c>
      <c r="G7" s="14">
        <v>1</v>
      </c>
      <c r="H7" s="7">
        <v>16.2</v>
      </c>
      <c r="I7" s="9">
        <f t="shared" si="0"/>
        <v>16.2</v>
      </c>
      <c r="J7" s="16">
        <v>44379</v>
      </c>
    </row>
    <row r="8" spans="1:10" s="1" customFormat="1" ht="16.5" customHeight="1">
      <c r="A8" s="4" t="s">
        <v>244</v>
      </c>
      <c r="B8" s="5" t="s">
        <v>345</v>
      </c>
      <c r="C8" s="5" t="s">
        <v>346</v>
      </c>
      <c r="D8" s="4" t="s">
        <v>510</v>
      </c>
      <c r="E8" s="4" t="s">
        <v>511</v>
      </c>
      <c r="F8" s="5" t="s">
        <v>512</v>
      </c>
      <c r="G8" s="6">
        <v>2</v>
      </c>
      <c r="H8" s="7">
        <v>1.55</v>
      </c>
      <c r="I8" s="9">
        <f t="shared" si="0"/>
        <v>3.1</v>
      </c>
      <c r="J8" s="10">
        <v>44232</v>
      </c>
    </row>
    <row r="9" spans="1:10">
      <c r="I9" s="11">
        <f>SUM(I2:I8)</f>
        <v>31.875918557552598</v>
      </c>
    </row>
  </sheetData>
  <phoneticPr fontId="20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9" sqref="I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75" customWidth="1"/>
    <col min="6" max="6" width="5.125" customWidth="1"/>
    <col min="7" max="7" width="9.25" style="11" customWidth="1"/>
    <col min="8" max="9" width="7.75" style="11" customWidth="1"/>
    <col min="10" max="10" width="7.7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246</v>
      </c>
      <c r="B2" s="5" t="s">
        <v>345</v>
      </c>
      <c r="C2" s="5" t="s">
        <v>346</v>
      </c>
      <c r="D2" s="4" t="s">
        <v>844</v>
      </c>
      <c r="E2" s="4" t="s">
        <v>845</v>
      </c>
      <c r="F2" s="5" t="s">
        <v>349</v>
      </c>
      <c r="G2" s="6">
        <v>2</v>
      </c>
      <c r="H2" s="7">
        <v>0.58850000000000002</v>
      </c>
      <c r="I2" s="9">
        <f t="shared" ref="I2:I7" si="0">H2*G2</f>
        <v>1.177</v>
      </c>
      <c r="J2" s="10">
        <v>44232</v>
      </c>
    </row>
    <row r="3" spans="1:10" s="1" customFormat="1" ht="16.5" customHeight="1">
      <c r="A3" s="12" t="s">
        <v>246</v>
      </c>
      <c r="B3" s="13" t="s">
        <v>345</v>
      </c>
      <c r="C3" s="13" t="s">
        <v>346</v>
      </c>
      <c r="D3" s="12" t="s">
        <v>933</v>
      </c>
      <c r="E3" s="12" t="s">
        <v>854</v>
      </c>
      <c r="F3" s="13" t="s">
        <v>482</v>
      </c>
      <c r="G3" s="14">
        <v>1</v>
      </c>
      <c r="H3" s="7">
        <v>0.780764471969697</v>
      </c>
      <c r="I3" s="9">
        <f t="shared" si="0"/>
        <v>0.780764471969697</v>
      </c>
      <c r="J3" s="16">
        <v>44044</v>
      </c>
    </row>
    <row r="4" spans="1:10" s="1" customFormat="1" ht="16.5" customHeight="1">
      <c r="A4" s="4" t="s">
        <v>246</v>
      </c>
      <c r="B4" s="5" t="s">
        <v>345</v>
      </c>
      <c r="C4" s="5" t="s">
        <v>346</v>
      </c>
      <c r="D4" s="4" t="s">
        <v>934</v>
      </c>
      <c r="E4" s="4" t="s">
        <v>935</v>
      </c>
      <c r="F4" s="5" t="s">
        <v>482</v>
      </c>
      <c r="G4" s="6">
        <v>1</v>
      </c>
      <c r="H4" s="7">
        <v>1.0662191071428599</v>
      </c>
      <c r="I4" s="9">
        <f t="shared" si="0"/>
        <v>1.0662191071428599</v>
      </c>
      <c r="J4" s="10">
        <v>44044</v>
      </c>
    </row>
    <row r="5" spans="1:10" s="1" customFormat="1" ht="16.5" customHeight="1">
      <c r="A5" s="12" t="s">
        <v>246</v>
      </c>
      <c r="B5" s="13" t="s">
        <v>345</v>
      </c>
      <c r="C5" s="13" t="s">
        <v>346</v>
      </c>
      <c r="D5" s="12" t="s">
        <v>1184</v>
      </c>
      <c r="E5" s="12" t="s">
        <v>1185</v>
      </c>
      <c r="F5" s="13" t="s">
        <v>482</v>
      </c>
      <c r="G5" s="14">
        <v>1</v>
      </c>
      <c r="H5" s="7">
        <v>4.1900000000000004</v>
      </c>
      <c r="I5" s="9">
        <f t="shared" si="0"/>
        <v>4.1900000000000004</v>
      </c>
      <c r="J5" s="16">
        <v>44044</v>
      </c>
    </row>
    <row r="6" spans="1:10" s="1" customFormat="1" ht="16.5" customHeight="1">
      <c r="A6" s="4" t="s">
        <v>246</v>
      </c>
      <c r="B6" s="5" t="s">
        <v>345</v>
      </c>
      <c r="C6" s="5" t="s">
        <v>346</v>
      </c>
      <c r="D6" s="4" t="s">
        <v>1186</v>
      </c>
      <c r="E6" s="4" t="s">
        <v>1187</v>
      </c>
      <c r="F6" s="5" t="s">
        <v>482</v>
      </c>
      <c r="G6" s="6">
        <v>1</v>
      </c>
      <c r="H6" s="7">
        <v>0.91731666973684201</v>
      </c>
      <c r="I6" s="9">
        <f t="shared" si="0"/>
        <v>0.91731666973684201</v>
      </c>
      <c r="J6" s="10">
        <v>44044</v>
      </c>
    </row>
    <row r="7" spans="1:10" s="1" customFormat="1" ht="16.5" customHeight="1">
      <c r="A7" s="12" t="s">
        <v>246</v>
      </c>
      <c r="B7" s="13" t="s">
        <v>345</v>
      </c>
      <c r="C7" s="13" t="s">
        <v>346</v>
      </c>
      <c r="D7" s="12" t="s">
        <v>542</v>
      </c>
      <c r="E7" s="12" t="s">
        <v>543</v>
      </c>
      <c r="F7" s="13" t="s">
        <v>349</v>
      </c>
      <c r="G7" s="14">
        <v>1</v>
      </c>
      <c r="H7" s="7">
        <v>2.25664E-2</v>
      </c>
      <c r="I7" s="9">
        <f t="shared" si="0"/>
        <v>2.25664E-2</v>
      </c>
      <c r="J7" s="16">
        <v>44746</v>
      </c>
    </row>
    <row r="8" spans="1:10">
      <c r="I8" s="11">
        <f>SUM(I2:I7)</f>
        <v>8.1538666488493998</v>
      </c>
    </row>
  </sheetData>
  <phoneticPr fontId="20" type="noConversion"/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I11" sqref="I1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248</v>
      </c>
      <c r="B2" s="5" t="s">
        <v>345</v>
      </c>
      <c r="C2" s="5" t="s">
        <v>346</v>
      </c>
      <c r="D2" s="4" t="s">
        <v>844</v>
      </c>
      <c r="E2" s="4" t="s">
        <v>845</v>
      </c>
      <c r="F2" s="5" t="s">
        <v>349</v>
      </c>
      <c r="G2" s="6">
        <v>2</v>
      </c>
      <c r="H2" s="7">
        <v>0.58850000000000002</v>
      </c>
      <c r="I2" s="9">
        <f t="shared" ref="I2:I9" si="0">H2*G2</f>
        <v>1.177</v>
      </c>
      <c r="J2" s="10">
        <v>44327</v>
      </c>
    </row>
    <row r="3" spans="1:10" s="1" customFormat="1" ht="16.5" customHeight="1">
      <c r="A3" s="12" t="s">
        <v>248</v>
      </c>
      <c r="B3" s="13" t="s">
        <v>345</v>
      </c>
      <c r="C3" s="13" t="s">
        <v>346</v>
      </c>
      <c r="D3" s="12" t="s">
        <v>463</v>
      </c>
      <c r="E3" s="12" t="s">
        <v>464</v>
      </c>
      <c r="F3" s="13" t="s">
        <v>465</v>
      </c>
      <c r="G3" s="14">
        <v>0.01</v>
      </c>
      <c r="H3" s="7">
        <v>6.2127999999999997</v>
      </c>
      <c r="I3" s="9">
        <f t="shared" si="0"/>
        <v>6.2128000000000003E-2</v>
      </c>
      <c r="J3" s="16">
        <v>44378</v>
      </c>
    </row>
    <row r="4" spans="1:10" s="1" customFormat="1" ht="16.5" customHeight="1">
      <c r="A4" s="4" t="s">
        <v>248</v>
      </c>
      <c r="B4" s="5" t="s">
        <v>345</v>
      </c>
      <c r="C4" s="5" t="s">
        <v>346</v>
      </c>
      <c r="D4" s="4" t="s">
        <v>440</v>
      </c>
      <c r="E4" s="4" t="s">
        <v>441</v>
      </c>
      <c r="F4" s="5" t="s">
        <v>442</v>
      </c>
      <c r="G4" s="6">
        <v>0.05</v>
      </c>
      <c r="H4" s="7">
        <v>0.40350000000000003</v>
      </c>
      <c r="I4" s="9">
        <f t="shared" si="0"/>
        <v>2.0174999999999998E-2</v>
      </c>
      <c r="J4" s="10">
        <v>44378</v>
      </c>
    </row>
    <row r="5" spans="1:10" s="1" customFormat="1" ht="16.5" customHeight="1">
      <c r="A5" s="12" t="s">
        <v>248</v>
      </c>
      <c r="B5" s="13" t="s">
        <v>345</v>
      </c>
      <c r="C5" s="13" t="s">
        <v>346</v>
      </c>
      <c r="D5" s="12" t="s">
        <v>853</v>
      </c>
      <c r="E5" s="12" t="s">
        <v>854</v>
      </c>
      <c r="F5" s="13" t="s">
        <v>855</v>
      </c>
      <c r="G5" s="14">
        <v>1</v>
      </c>
      <c r="H5" s="7">
        <v>1.6198996785714299</v>
      </c>
      <c r="I5" s="9">
        <f t="shared" si="0"/>
        <v>1.6198996785714299</v>
      </c>
      <c r="J5" s="16">
        <v>44327</v>
      </c>
    </row>
    <row r="6" spans="1:10" s="1" customFormat="1" ht="16.5" customHeight="1">
      <c r="A6" s="4" t="s">
        <v>248</v>
      </c>
      <c r="B6" s="5" t="s">
        <v>345</v>
      </c>
      <c r="C6" s="5" t="s">
        <v>346</v>
      </c>
      <c r="D6" s="4" t="s">
        <v>1188</v>
      </c>
      <c r="E6" s="4" t="s">
        <v>1189</v>
      </c>
      <c r="F6" s="5" t="s">
        <v>349</v>
      </c>
      <c r="G6" s="6">
        <v>1</v>
      </c>
      <c r="H6" s="7">
        <v>2.8668350026041698</v>
      </c>
      <c r="I6" s="9">
        <f t="shared" si="0"/>
        <v>2.8668350026041698</v>
      </c>
      <c r="J6" s="10">
        <v>44327</v>
      </c>
    </row>
    <row r="7" spans="1:10" s="1" customFormat="1" ht="16.5" customHeight="1">
      <c r="A7" s="12" t="s">
        <v>248</v>
      </c>
      <c r="B7" s="13" t="s">
        <v>345</v>
      </c>
      <c r="C7" s="13" t="s">
        <v>346</v>
      </c>
      <c r="D7" s="12" t="s">
        <v>1190</v>
      </c>
      <c r="E7" s="12" t="s">
        <v>1191</v>
      </c>
      <c r="F7" s="13" t="s">
        <v>349</v>
      </c>
      <c r="G7" s="14">
        <v>1</v>
      </c>
      <c r="H7" s="7">
        <v>1.5814334999999999</v>
      </c>
      <c r="I7" s="9">
        <f t="shared" si="0"/>
        <v>1.5814334999999999</v>
      </c>
      <c r="J7" s="16">
        <v>44327</v>
      </c>
    </row>
    <row r="8" spans="1:10" s="1" customFormat="1" ht="16.5" customHeight="1">
      <c r="A8" s="4" t="s">
        <v>248</v>
      </c>
      <c r="B8" s="5" t="s">
        <v>345</v>
      </c>
      <c r="C8" s="5" t="s">
        <v>346</v>
      </c>
      <c r="D8" s="4" t="s">
        <v>1149</v>
      </c>
      <c r="E8" s="4" t="s">
        <v>847</v>
      </c>
      <c r="F8" s="5" t="s">
        <v>349</v>
      </c>
      <c r="G8" s="6">
        <v>1</v>
      </c>
      <c r="H8" s="7">
        <v>2.8</v>
      </c>
      <c r="I8" s="9">
        <f t="shared" si="0"/>
        <v>2.8</v>
      </c>
      <c r="J8" s="10">
        <v>44691</v>
      </c>
    </row>
    <row r="9" spans="1:10" s="1" customFormat="1" ht="16.5" customHeight="1">
      <c r="A9" s="12" t="s">
        <v>248</v>
      </c>
      <c r="B9" s="13" t="s">
        <v>345</v>
      </c>
      <c r="C9" s="13" t="s">
        <v>346</v>
      </c>
      <c r="D9" s="12" t="s">
        <v>542</v>
      </c>
      <c r="E9" s="12" t="s">
        <v>543</v>
      </c>
      <c r="F9" s="13" t="s">
        <v>349</v>
      </c>
      <c r="G9" s="14">
        <v>1</v>
      </c>
      <c r="H9" s="7">
        <v>2.25664E-2</v>
      </c>
      <c r="I9" s="9">
        <f t="shared" si="0"/>
        <v>2.25664E-2</v>
      </c>
      <c r="J9" s="16">
        <v>44746</v>
      </c>
    </row>
    <row r="10" spans="1:10">
      <c r="I10" s="11">
        <f>SUM(I2:I9)</f>
        <v>10.150037581175599</v>
      </c>
    </row>
  </sheetData>
  <phoneticPr fontId="20" type="noConversion"/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N11" sqref="N1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.625" customWidth="1"/>
    <col min="6" max="6" width="7.87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250</v>
      </c>
      <c r="B2" s="5" t="s">
        <v>345</v>
      </c>
      <c r="C2" s="5" t="s">
        <v>346</v>
      </c>
      <c r="D2" s="4" t="s">
        <v>1192</v>
      </c>
      <c r="E2" s="4" t="s">
        <v>220</v>
      </c>
      <c r="F2" s="5" t="s">
        <v>349</v>
      </c>
      <c r="G2" s="6">
        <v>1</v>
      </c>
      <c r="H2" s="7">
        <v>1.3177000000000001</v>
      </c>
      <c r="I2" s="9">
        <v>1.3177000000000001</v>
      </c>
      <c r="J2" s="10">
        <v>44529</v>
      </c>
    </row>
    <row r="3" spans="1:10" s="1" customFormat="1" ht="16.5" customHeight="1">
      <c r="A3" s="12" t="s">
        <v>250</v>
      </c>
      <c r="B3" s="13" t="s">
        <v>345</v>
      </c>
      <c r="C3" s="13" t="s">
        <v>346</v>
      </c>
      <c r="D3" s="12" t="s">
        <v>791</v>
      </c>
      <c r="E3" s="12" t="s">
        <v>792</v>
      </c>
      <c r="F3" s="13" t="s">
        <v>793</v>
      </c>
      <c r="G3" s="14">
        <v>1</v>
      </c>
      <c r="H3" s="17">
        <v>1.5487</v>
      </c>
      <c r="I3" s="18">
        <v>1.5487</v>
      </c>
      <c r="J3" s="16">
        <v>44328</v>
      </c>
    </row>
    <row r="4" spans="1:10">
      <c r="I4" s="11">
        <f>SUM(I2:I3)</f>
        <v>2.8664000000000001</v>
      </c>
    </row>
  </sheetData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I20" sqref="I2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24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f>VLOOKUP(D:D,'SHT0011982'!D:H,5,0)</f>
        <v>0.05</v>
      </c>
      <c r="I2" s="9">
        <f t="shared" ref="I2:I18" si="0">H2*G2</f>
        <v>0.05</v>
      </c>
      <c r="J2" s="10">
        <v>44172</v>
      </c>
    </row>
    <row r="3" spans="1:10" s="1" customFormat="1" ht="16.5" customHeight="1">
      <c r="A3" s="12" t="s">
        <v>24</v>
      </c>
      <c r="B3" s="13" t="s">
        <v>345</v>
      </c>
      <c r="C3" s="13" t="s">
        <v>346</v>
      </c>
      <c r="D3" s="12" t="s">
        <v>518</v>
      </c>
      <c r="E3" s="12" t="s">
        <v>519</v>
      </c>
      <c r="F3" s="13" t="s">
        <v>349</v>
      </c>
      <c r="G3" s="14">
        <v>0.2</v>
      </c>
      <c r="H3" s="7">
        <f>VLOOKUP(D:D,'SHT0011982'!D:H,5,0)</f>
        <v>0.58899999999999997</v>
      </c>
      <c r="I3" s="9">
        <f t="shared" si="0"/>
        <v>0.1178</v>
      </c>
      <c r="J3" s="16">
        <v>44172</v>
      </c>
    </row>
    <row r="4" spans="1:10" s="1" customFormat="1" ht="16.5" customHeight="1">
      <c r="A4" s="4" t="s">
        <v>24</v>
      </c>
      <c r="B4" s="5" t="s">
        <v>345</v>
      </c>
      <c r="C4" s="5" t="s">
        <v>346</v>
      </c>
      <c r="D4" s="4" t="s">
        <v>223</v>
      </c>
      <c r="E4" s="4" t="s">
        <v>224</v>
      </c>
      <c r="F4" s="5" t="s">
        <v>444</v>
      </c>
      <c r="G4" s="6">
        <v>5</v>
      </c>
      <c r="H4" s="7">
        <f>VLOOKUP(D:D,'SHT0011982'!D:H,5,0)</f>
        <v>0.120565034394672</v>
      </c>
      <c r="I4" s="9">
        <f t="shared" si="0"/>
        <v>0.60282517197336005</v>
      </c>
      <c r="J4" s="10">
        <v>44419</v>
      </c>
    </row>
    <row r="5" spans="1:10" s="1" customFormat="1" ht="16.5" customHeight="1">
      <c r="A5" s="12" t="s">
        <v>24</v>
      </c>
      <c r="B5" s="13" t="s">
        <v>345</v>
      </c>
      <c r="C5" s="13" t="s">
        <v>346</v>
      </c>
      <c r="D5" s="12" t="s">
        <v>523</v>
      </c>
      <c r="E5" s="12" t="s">
        <v>524</v>
      </c>
      <c r="F5" s="13" t="s">
        <v>525</v>
      </c>
      <c r="G5" s="14">
        <v>1</v>
      </c>
      <c r="H5" s="7">
        <f>VLOOKUP(D:D,'SHT0011982'!D:H,5,0)</f>
        <v>5.8204000000000002</v>
      </c>
      <c r="I5" s="9">
        <f t="shared" si="0"/>
        <v>5.8204000000000002</v>
      </c>
      <c r="J5" s="16">
        <v>45417</v>
      </c>
    </row>
    <row r="6" spans="1:10" s="1" customFormat="1" ht="16.5" customHeight="1">
      <c r="A6" s="4" t="s">
        <v>24</v>
      </c>
      <c r="B6" s="5" t="s">
        <v>345</v>
      </c>
      <c r="C6" s="5" t="s">
        <v>346</v>
      </c>
      <c r="D6" s="4" t="s">
        <v>526</v>
      </c>
      <c r="E6" s="4" t="s">
        <v>527</v>
      </c>
      <c r="F6" s="5" t="s">
        <v>349</v>
      </c>
      <c r="G6" s="6">
        <v>1</v>
      </c>
      <c r="H6" s="7">
        <f>VLOOKUP(D:D,'SHT0011982'!D:H,5,0)</f>
        <v>3.10834578384212</v>
      </c>
      <c r="I6" s="9">
        <f t="shared" si="0"/>
        <v>3.10834578384212</v>
      </c>
      <c r="J6" s="10">
        <v>44172</v>
      </c>
    </row>
    <row r="7" spans="1:10" s="1" customFormat="1" ht="16.5" customHeight="1">
      <c r="A7" s="12" t="s">
        <v>24</v>
      </c>
      <c r="B7" s="13" t="s">
        <v>345</v>
      </c>
      <c r="C7" s="13" t="s">
        <v>346</v>
      </c>
      <c r="D7" s="12" t="s">
        <v>528</v>
      </c>
      <c r="E7" s="12" t="s">
        <v>529</v>
      </c>
      <c r="F7" s="13" t="s">
        <v>349</v>
      </c>
      <c r="G7" s="14">
        <v>1</v>
      </c>
      <c r="H7" s="7">
        <f>VLOOKUP(D:D,'SHT0011982'!D:H,5,0)</f>
        <v>2.3446536775895899</v>
      </c>
      <c r="I7" s="9">
        <f t="shared" si="0"/>
        <v>2.3446536775895899</v>
      </c>
      <c r="J7" s="16">
        <v>44172</v>
      </c>
    </row>
    <row r="8" spans="1:10" s="1" customFormat="1" ht="16.5" customHeight="1">
      <c r="A8" s="4" t="s">
        <v>24</v>
      </c>
      <c r="B8" s="5" t="s">
        <v>345</v>
      </c>
      <c r="C8" s="5" t="s">
        <v>346</v>
      </c>
      <c r="D8" s="4" t="s">
        <v>483</v>
      </c>
      <c r="E8" s="4" t="s">
        <v>484</v>
      </c>
      <c r="F8" s="5" t="s">
        <v>349</v>
      </c>
      <c r="G8" s="6">
        <v>2</v>
      </c>
      <c r="H8" s="7">
        <f>VLOOKUP(D:D,'SHT0011982'!D:H,5,0)</f>
        <v>0.24093969243986299</v>
      </c>
      <c r="I8" s="9">
        <f t="shared" si="0"/>
        <v>0.48187938487972598</v>
      </c>
      <c r="J8" s="10">
        <v>44172</v>
      </c>
    </row>
    <row r="9" spans="1:10" s="1" customFormat="1" ht="16.5" customHeight="1">
      <c r="A9" s="12" t="s">
        <v>24</v>
      </c>
      <c r="B9" s="13" t="s">
        <v>345</v>
      </c>
      <c r="C9" s="13" t="s">
        <v>346</v>
      </c>
      <c r="D9" s="12" t="s">
        <v>445</v>
      </c>
      <c r="E9" s="12" t="s">
        <v>446</v>
      </c>
      <c r="F9" s="13" t="s">
        <v>447</v>
      </c>
      <c r="G9" s="14">
        <v>0.31</v>
      </c>
      <c r="H9" s="7">
        <f>VLOOKUP(D:D,'SHT0011982'!D:H,5,0)</f>
        <v>1.7257</v>
      </c>
      <c r="I9" s="9">
        <f t="shared" si="0"/>
        <v>0.53496699999999997</v>
      </c>
      <c r="J9" s="16">
        <v>44432</v>
      </c>
    </row>
    <row r="10" spans="1:10" s="1" customFormat="1" ht="16.5" customHeight="1">
      <c r="A10" s="4" t="s">
        <v>24</v>
      </c>
      <c r="B10" s="5" t="s">
        <v>345</v>
      </c>
      <c r="C10" s="5" t="s">
        <v>346</v>
      </c>
      <c r="D10" s="4" t="s">
        <v>332</v>
      </c>
      <c r="E10" s="4" t="s">
        <v>333</v>
      </c>
      <c r="F10" s="5" t="s">
        <v>448</v>
      </c>
      <c r="G10" s="6">
        <v>0.35</v>
      </c>
      <c r="H10" s="7">
        <f>VLOOKUP(D:D,'SHT0011982'!D:H,5,0)</f>
        <v>1.6814</v>
      </c>
      <c r="I10" s="9">
        <f t="shared" si="0"/>
        <v>0.58848999999999996</v>
      </c>
      <c r="J10" s="10">
        <v>43439</v>
      </c>
    </row>
    <row r="11" spans="1:10" s="1" customFormat="1" ht="16.5" customHeight="1">
      <c r="A11" s="12" t="s">
        <v>24</v>
      </c>
      <c r="B11" s="13" t="s">
        <v>345</v>
      </c>
      <c r="C11" s="13" t="s">
        <v>346</v>
      </c>
      <c r="D11" s="12" t="s">
        <v>449</v>
      </c>
      <c r="E11" s="12" t="s">
        <v>450</v>
      </c>
      <c r="F11" s="13" t="s">
        <v>447</v>
      </c>
      <c r="G11" s="14">
        <v>0.55000000000000004</v>
      </c>
      <c r="H11" s="7">
        <f>VLOOKUP(D:D,'SHT0011982'!D:H,5,0)</f>
        <v>1.7257</v>
      </c>
      <c r="I11" s="9">
        <f t="shared" si="0"/>
        <v>0.94913499999999995</v>
      </c>
      <c r="J11" s="16">
        <v>43439</v>
      </c>
    </row>
    <row r="12" spans="1:10" s="1" customFormat="1" ht="16.5" customHeight="1">
      <c r="A12" s="4" t="s">
        <v>24</v>
      </c>
      <c r="B12" s="5" t="s">
        <v>345</v>
      </c>
      <c r="C12" s="5" t="s">
        <v>346</v>
      </c>
      <c r="D12" s="4" t="s">
        <v>451</v>
      </c>
      <c r="E12" s="4" t="s">
        <v>452</v>
      </c>
      <c r="F12" s="5" t="s">
        <v>448</v>
      </c>
      <c r="G12" s="6">
        <v>0.43</v>
      </c>
      <c r="H12" s="7">
        <f>VLOOKUP(D:D,'SHT0011982'!D:H,5,0)</f>
        <v>1.6814</v>
      </c>
      <c r="I12" s="9">
        <f t="shared" si="0"/>
        <v>0.72300200000000003</v>
      </c>
      <c r="J12" s="10">
        <v>44432</v>
      </c>
    </row>
    <row r="13" spans="1:10" s="1" customFormat="1" ht="16.5" customHeight="1">
      <c r="A13" s="12" t="s">
        <v>24</v>
      </c>
      <c r="B13" s="13" t="s">
        <v>345</v>
      </c>
      <c r="C13" s="13" t="s">
        <v>346</v>
      </c>
      <c r="D13" s="12" t="s">
        <v>485</v>
      </c>
      <c r="E13" s="12" t="s">
        <v>486</v>
      </c>
      <c r="F13" s="13" t="s">
        <v>349</v>
      </c>
      <c r="G13" s="14">
        <v>1</v>
      </c>
      <c r="H13" s="7">
        <f>VLOOKUP(D:D,'SHT0011982'!D:H,5,0)</f>
        <v>0.26550000000000001</v>
      </c>
      <c r="I13" s="9">
        <f t="shared" si="0"/>
        <v>0.26550000000000001</v>
      </c>
      <c r="J13" s="16">
        <v>44432</v>
      </c>
    </row>
    <row r="14" spans="1:10" s="1" customFormat="1" ht="16.5" customHeight="1">
      <c r="A14" s="4" t="s">
        <v>24</v>
      </c>
      <c r="B14" s="5" t="s">
        <v>345</v>
      </c>
      <c r="C14" s="5" t="s">
        <v>346</v>
      </c>
      <c r="D14" s="4" t="s">
        <v>534</v>
      </c>
      <c r="E14" s="4" t="s">
        <v>535</v>
      </c>
      <c r="F14" s="5" t="s">
        <v>349</v>
      </c>
      <c r="G14" s="6">
        <v>1</v>
      </c>
      <c r="H14" s="7">
        <f>VLOOKUP(D:D,'SHT0011982'!D:H,5,0)</f>
        <v>0.26</v>
      </c>
      <c r="I14" s="9">
        <f t="shared" si="0"/>
        <v>0.26</v>
      </c>
      <c r="J14" s="10">
        <v>44172</v>
      </c>
    </row>
    <row r="15" spans="1:10" s="1" customFormat="1" ht="16.5" customHeight="1">
      <c r="A15" s="12" t="s">
        <v>24</v>
      </c>
      <c r="B15" s="13" t="s">
        <v>345</v>
      </c>
      <c r="C15" s="13" t="s">
        <v>346</v>
      </c>
      <c r="D15" s="12" t="s">
        <v>463</v>
      </c>
      <c r="E15" s="12" t="s">
        <v>464</v>
      </c>
      <c r="F15" s="13" t="s">
        <v>465</v>
      </c>
      <c r="G15" s="14">
        <v>1.11E-2</v>
      </c>
      <c r="H15" s="7">
        <f>VLOOKUP(D:D,'SHT0011982'!D:H,5,0)</f>
        <v>6.2127999999999997</v>
      </c>
      <c r="I15" s="9">
        <f t="shared" si="0"/>
        <v>6.8962079999999995E-2</v>
      </c>
      <c r="J15" s="16">
        <v>44172</v>
      </c>
    </row>
    <row r="16" spans="1:10" s="1" customFormat="1" ht="16.5" customHeight="1">
      <c r="A16" s="4" t="s">
        <v>24</v>
      </c>
      <c r="B16" s="5" t="s">
        <v>345</v>
      </c>
      <c r="C16" s="5" t="s">
        <v>346</v>
      </c>
      <c r="D16" s="4" t="s">
        <v>440</v>
      </c>
      <c r="E16" s="4" t="s">
        <v>441</v>
      </c>
      <c r="F16" s="5" t="s">
        <v>442</v>
      </c>
      <c r="G16" s="6">
        <v>4.4400000000000002E-2</v>
      </c>
      <c r="H16" s="7">
        <f>VLOOKUP(D:D,'SHT0011982'!D:H,5,0)</f>
        <v>0.40350000000000003</v>
      </c>
      <c r="I16" s="9">
        <f t="shared" si="0"/>
        <v>1.7915400000000001E-2</v>
      </c>
      <c r="J16" s="10">
        <v>44172</v>
      </c>
    </row>
    <row r="17" spans="1:10" s="1" customFormat="1" ht="16.5" customHeight="1">
      <c r="A17" s="12" t="s">
        <v>24</v>
      </c>
      <c r="B17" s="13" t="s">
        <v>345</v>
      </c>
      <c r="C17" s="13" t="s">
        <v>346</v>
      </c>
      <c r="D17" s="12" t="s">
        <v>487</v>
      </c>
      <c r="E17" s="12" t="s">
        <v>488</v>
      </c>
      <c r="F17" s="13" t="s">
        <v>489</v>
      </c>
      <c r="G17" s="14">
        <v>1</v>
      </c>
      <c r="H17" s="7">
        <f>VLOOKUP(D:D,'SHT0011982'!D:H,5,0)</f>
        <v>0.1862</v>
      </c>
      <c r="I17" s="9">
        <f t="shared" si="0"/>
        <v>0.1862</v>
      </c>
      <c r="J17" s="16">
        <v>44172</v>
      </c>
    </row>
    <row r="18" spans="1:10" s="1" customFormat="1" ht="16.5" customHeight="1">
      <c r="A18" s="4" t="s">
        <v>24</v>
      </c>
      <c r="B18" s="5" t="s">
        <v>345</v>
      </c>
      <c r="C18" s="5" t="s">
        <v>346</v>
      </c>
      <c r="D18" s="4" t="s">
        <v>542</v>
      </c>
      <c r="E18" s="4" t="s">
        <v>543</v>
      </c>
      <c r="F18" s="5" t="s">
        <v>349</v>
      </c>
      <c r="G18" s="6">
        <v>1</v>
      </c>
      <c r="H18" s="7">
        <f>VLOOKUP(D:D,'SHT0011982'!D:H,5,0)</f>
        <v>2.25664E-2</v>
      </c>
      <c r="I18" s="9">
        <f t="shared" si="0"/>
        <v>2.25664E-2</v>
      </c>
      <c r="J18" s="10">
        <v>44746</v>
      </c>
    </row>
    <row r="19" spans="1:10">
      <c r="I19" s="11">
        <f>SUM(I2:I18)</f>
        <v>16.142641898284801</v>
      </c>
    </row>
  </sheetData>
  <phoneticPr fontId="20" type="noConversion"/>
  <pageMargins left="0.75" right="0.75" top="1" bottom="1" header="0.5" footer="0.5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N17" sqref="N1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7.5" customWidth="1"/>
    <col min="7" max="7" width="9.25" style="11" customWidth="1"/>
    <col min="8" max="9" width="7.75" style="11" customWidth="1"/>
    <col min="10" max="10" width="7.7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252</v>
      </c>
      <c r="B2" s="5" t="s">
        <v>345</v>
      </c>
      <c r="C2" s="5" t="s">
        <v>346</v>
      </c>
      <c r="D2" s="4" t="s">
        <v>853</v>
      </c>
      <c r="E2" s="4" t="s">
        <v>854</v>
      </c>
      <c r="F2" s="5" t="s">
        <v>855</v>
      </c>
      <c r="G2" s="6">
        <v>1</v>
      </c>
      <c r="H2" s="7">
        <v>1.6198996785714299</v>
      </c>
      <c r="I2" s="9">
        <f t="shared" ref="I2:I6" si="0">H2*G2</f>
        <v>1.6198996785714299</v>
      </c>
      <c r="J2" s="10">
        <v>44379</v>
      </c>
    </row>
    <row r="3" spans="1:10" s="1" customFormat="1" ht="16.5" customHeight="1">
      <c r="A3" s="12" t="s">
        <v>252</v>
      </c>
      <c r="B3" s="13" t="s">
        <v>345</v>
      </c>
      <c r="C3" s="13" t="s">
        <v>346</v>
      </c>
      <c r="D3" s="12" t="s">
        <v>1190</v>
      </c>
      <c r="E3" s="12" t="s">
        <v>1191</v>
      </c>
      <c r="F3" s="13" t="s">
        <v>349</v>
      </c>
      <c r="G3" s="14">
        <v>1</v>
      </c>
      <c r="H3" s="7">
        <v>1.5814334999999999</v>
      </c>
      <c r="I3" s="9">
        <f t="shared" si="0"/>
        <v>1.5814334999999999</v>
      </c>
      <c r="J3" s="16">
        <v>44378</v>
      </c>
    </row>
    <row r="4" spans="1:10" s="1" customFormat="1" ht="16.5" customHeight="1">
      <c r="A4" s="4" t="s">
        <v>252</v>
      </c>
      <c r="B4" s="5" t="s">
        <v>345</v>
      </c>
      <c r="C4" s="5" t="s">
        <v>346</v>
      </c>
      <c r="D4" s="4" t="s">
        <v>1193</v>
      </c>
      <c r="E4" s="4" t="s">
        <v>1194</v>
      </c>
      <c r="F4" s="5" t="s">
        <v>1195</v>
      </c>
      <c r="G4" s="6">
        <v>1</v>
      </c>
      <c r="H4" s="7">
        <v>3.89</v>
      </c>
      <c r="I4" s="9">
        <f t="shared" si="0"/>
        <v>3.89</v>
      </c>
      <c r="J4" s="10">
        <v>44378</v>
      </c>
    </row>
    <row r="5" spans="1:10" s="1" customFormat="1" ht="16.5" customHeight="1">
      <c r="A5" s="12" t="s">
        <v>252</v>
      </c>
      <c r="B5" s="13" t="s">
        <v>345</v>
      </c>
      <c r="C5" s="13" t="s">
        <v>346</v>
      </c>
      <c r="D5" s="12" t="s">
        <v>1196</v>
      </c>
      <c r="E5" s="12" t="s">
        <v>1197</v>
      </c>
      <c r="F5" s="13" t="s">
        <v>778</v>
      </c>
      <c r="G5" s="14">
        <v>1</v>
      </c>
      <c r="H5" s="7">
        <v>2.8668350026041698</v>
      </c>
      <c r="I5" s="9">
        <f t="shared" si="0"/>
        <v>2.8668350026041698</v>
      </c>
      <c r="J5" s="16">
        <v>44378</v>
      </c>
    </row>
    <row r="6" spans="1:10" s="1" customFormat="1" ht="16.5" customHeight="1">
      <c r="A6" s="4" t="s">
        <v>252</v>
      </c>
      <c r="B6" s="5" t="s">
        <v>345</v>
      </c>
      <c r="C6" s="5" t="s">
        <v>346</v>
      </c>
      <c r="D6" s="4" t="s">
        <v>542</v>
      </c>
      <c r="E6" s="4" t="s">
        <v>543</v>
      </c>
      <c r="F6" s="5" t="s">
        <v>349</v>
      </c>
      <c r="G6" s="6">
        <v>1</v>
      </c>
      <c r="H6" s="7">
        <v>2.2554021800000001E-2</v>
      </c>
      <c r="I6" s="9">
        <f t="shared" si="0"/>
        <v>2.2554021800000001E-2</v>
      </c>
      <c r="J6" s="10">
        <v>44746</v>
      </c>
    </row>
    <row r="7" spans="1:10">
      <c r="I7" s="11">
        <f>SUM(I2:I6)</f>
        <v>9.9807222029756009</v>
      </c>
    </row>
  </sheetData>
  <phoneticPr fontId="20" type="noConversion"/>
  <pageMargins left="0.75" right="0.75" top="1" bottom="1" header="0.5" footer="0.5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9" sqref="I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75" customWidth="1"/>
    <col min="6" max="6" width="8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254</v>
      </c>
      <c r="B2" s="5" t="s">
        <v>345</v>
      </c>
      <c r="C2" s="5" t="s">
        <v>346</v>
      </c>
      <c r="D2" s="4" t="s">
        <v>786</v>
      </c>
      <c r="E2" s="4" t="s">
        <v>787</v>
      </c>
      <c r="F2" s="5" t="s">
        <v>349</v>
      </c>
      <c r="G2" s="6">
        <v>1</v>
      </c>
      <c r="H2" s="7">
        <v>0.17799999999999999</v>
      </c>
      <c r="I2" s="9">
        <f t="shared" ref="I2:I7" si="0">H2*G2</f>
        <v>0.17799999999999999</v>
      </c>
      <c r="J2" s="10">
        <v>44440</v>
      </c>
    </row>
    <row r="3" spans="1:10" s="1" customFormat="1" ht="16.5" customHeight="1">
      <c r="A3" s="12" t="s">
        <v>254</v>
      </c>
      <c r="B3" s="13" t="s">
        <v>345</v>
      </c>
      <c r="C3" s="13" t="s">
        <v>346</v>
      </c>
      <c r="D3" s="12" t="s">
        <v>1198</v>
      </c>
      <c r="E3" s="12" t="s">
        <v>1199</v>
      </c>
      <c r="F3" s="13" t="s">
        <v>349</v>
      </c>
      <c r="G3" s="14">
        <v>5.4000000000000001E-4</v>
      </c>
      <c r="H3" s="7">
        <v>4.1593</v>
      </c>
      <c r="I3" s="9">
        <f t="shared" si="0"/>
        <v>2.2460219999999999E-3</v>
      </c>
      <c r="J3" s="16">
        <v>44440</v>
      </c>
    </row>
    <row r="4" spans="1:10" s="1" customFormat="1" ht="16.5" customHeight="1">
      <c r="A4" s="4" t="s">
        <v>254</v>
      </c>
      <c r="B4" s="5" t="s">
        <v>345</v>
      </c>
      <c r="C4" s="5" t="s">
        <v>346</v>
      </c>
      <c r="D4" s="4" t="s">
        <v>788</v>
      </c>
      <c r="E4" s="4" t="s">
        <v>514</v>
      </c>
      <c r="F4" s="5" t="s">
        <v>789</v>
      </c>
      <c r="G4" s="6">
        <v>1</v>
      </c>
      <c r="H4" s="7">
        <v>0.04</v>
      </c>
      <c r="I4" s="9">
        <f t="shared" si="0"/>
        <v>0.04</v>
      </c>
      <c r="J4" s="10">
        <v>44440</v>
      </c>
    </row>
    <row r="5" spans="1:10" s="1" customFormat="1" ht="16.5" customHeight="1">
      <c r="A5" s="12" t="s">
        <v>254</v>
      </c>
      <c r="B5" s="13" t="s">
        <v>345</v>
      </c>
      <c r="C5" s="13" t="s">
        <v>346</v>
      </c>
      <c r="D5" s="12" t="s">
        <v>636</v>
      </c>
      <c r="E5" s="12" t="s">
        <v>637</v>
      </c>
      <c r="F5" s="13" t="s">
        <v>349</v>
      </c>
      <c r="G5" s="14">
        <v>1.0900000000000001</v>
      </c>
      <c r="H5" s="7">
        <v>0.28318599999999999</v>
      </c>
      <c r="I5" s="9">
        <f t="shared" si="0"/>
        <v>0.30867274</v>
      </c>
      <c r="J5" s="16">
        <v>44440</v>
      </c>
    </row>
    <row r="6" spans="1:10" s="1" customFormat="1" ht="16.5" customHeight="1">
      <c r="A6" s="4" t="s">
        <v>254</v>
      </c>
      <c r="B6" s="5" t="s">
        <v>345</v>
      </c>
      <c r="C6" s="5" t="s">
        <v>346</v>
      </c>
      <c r="D6" s="4" t="s">
        <v>278</v>
      </c>
      <c r="E6" s="4" t="s">
        <v>279</v>
      </c>
      <c r="F6" s="5" t="s">
        <v>790</v>
      </c>
      <c r="G6" s="6">
        <v>1</v>
      </c>
      <c r="H6" s="7">
        <v>1.254</v>
      </c>
      <c r="I6" s="9">
        <f t="shared" si="0"/>
        <v>1.254</v>
      </c>
      <c r="J6" s="10">
        <v>44440</v>
      </c>
    </row>
    <row r="7" spans="1:10" s="1" customFormat="1" ht="16.5" customHeight="1">
      <c r="A7" s="12" t="s">
        <v>254</v>
      </c>
      <c r="B7" s="13" t="s">
        <v>345</v>
      </c>
      <c r="C7" s="13" t="s">
        <v>346</v>
      </c>
      <c r="D7" s="12" t="s">
        <v>332</v>
      </c>
      <c r="E7" s="12" t="s">
        <v>333</v>
      </c>
      <c r="F7" s="13" t="s">
        <v>448</v>
      </c>
      <c r="G7" s="14">
        <v>1.1000000000000001</v>
      </c>
      <c r="H7" s="7">
        <v>1.6814</v>
      </c>
      <c r="I7" s="9">
        <f t="shared" si="0"/>
        <v>1.84954</v>
      </c>
      <c r="J7" s="16">
        <v>44439</v>
      </c>
    </row>
    <row r="8" spans="1:10">
      <c r="I8" s="11">
        <f>SUM(I2:I7)</f>
        <v>3.6324587620000002</v>
      </c>
    </row>
  </sheetData>
  <phoneticPr fontId="20" type="noConversion"/>
  <pageMargins left="0.75" right="0.75" top="1" bottom="1" header="0.5" footer="0.5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H10" sqref="H1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875" customWidth="1"/>
    <col min="6" max="6" width="8.6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258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9</v>
      </c>
      <c r="H2" s="7">
        <v>0.120565034394672</v>
      </c>
      <c r="I2" s="9">
        <f t="shared" ref="I2:I11" si="0">H2*G2</f>
        <v>1.0850853095520501</v>
      </c>
      <c r="J2" s="10">
        <v>44406</v>
      </c>
    </row>
    <row r="3" spans="1:10" s="1" customFormat="1" ht="16.5" customHeight="1">
      <c r="A3" s="12" t="s">
        <v>258</v>
      </c>
      <c r="B3" s="13" t="s">
        <v>345</v>
      </c>
      <c r="C3" s="13" t="s">
        <v>346</v>
      </c>
      <c r="D3" s="12" t="s">
        <v>227</v>
      </c>
      <c r="E3" s="12" t="s">
        <v>228</v>
      </c>
      <c r="F3" s="13" t="s">
        <v>443</v>
      </c>
      <c r="G3" s="14">
        <v>2</v>
      </c>
      <c r="H3" s="7">
        <v>0.28858469243986301</v>
      </c>
      <c r="I3" s="9">
        <f t="shared" si="0"/>
        <v>0.57716938487972602</v>
      </c>
      <c r="J3" s="16">
        <v>44337</v>
      </c>
    </row>
    <row r="4" spans="1:10" s="1" customFormat="1" ht="16.5" customHeight="1">
      <c r="A4" s="4" t="s">
        <v>258</v>
      </c>
      <c r="B4" s="5" t="s">
        <v>345</v>
      </c>
      <c r="C4" s="5" t="s">
        <v>346</v>
      </c>
      <c r="D4" s="4" t="s">
        <v>640</v>
      </c>
      <c r="E4" s="4" t="s">
        <v>641</v>
      </c>
      <c r="F4" s="5" t="s">
        <v>349</v>
      </c>
      <c r="G4" s="6">
        <v>1</v>
      </c>
      <c r="H4" s="7">
        <v>0.37294327100840302</v>
      </c>
      <c r="I4" s="9">
        <f t="shared" si="0"/>
        <v>0.37294327100840302</v>
      </c>
      <c r="J4" s="10">
        <v>44621</v>
      </c>
    </row>
    <row r="5" spans="1:10" s="1" customFormat="1" ht="16.5" customHeight="1">
      <c r="A5" s="12" t="s">
        <v>258</v>
      </c>
      <c r="B5" s="13" t="s">
        <v>345</v>
      </c>
      <c r="C5" s="13" t="s">
        <v>346</v>
      </c>
      <c r="D5" s="12" t="s">
        <v>633</v>
      </c>
      <c r="E5" s="12" t="s">
        <v>634</v>
      </c>
      <c r="F5" s="13" t="s">
        <v>635</v>
      </c>
      <c r="G5" s="14">
        <v>1</v>
      </c>
      <c r="H5" s="7">
        <v>0.05</v>
      </c>
      <c r="I5" s="9">
        <f t="shared" si="0"/>
        <v>0.05</v>
      </c>
      <c r="J5" s="16">
        <v>44644</v>
      </c>
    </row>
    <row r="6" spans="1:10" s="1" customFormat="1" ht="16.5" customHeight="1">
      <c r="A6" s="4" t="s">
        <v>258</v>
      </c>
      <c r="B6" s="5" t="s">
        <v>345</v>
      </c>
      <c r="C6" s="5" t="s">
        <v>346</v>
      </c>
      <c r="D6" s="4" t="s">
        <v>256</v>
      </c>
      <c r="E6" s="4" t="s">
        <v>257</v>
      </c>
      <c r="F6" s="5" t="s">
        <v>349</v>
      </c>
      <c r="G6" s="6">
        <v>1</v>
      </c>
      <c r="H6" s="7">
        <f>'SHT0012172'!I35</f>
        <v>18.6613012188425</v>
      </c>
      <c r="I6" s="9">
        <f t="shared" si="0"/>
        <v>18.6613012188425</v>
      </c>
      <c r="J6" s="10">
        <v>44337</v>
      </c>
    </row>
    <row r="7" spans="1:10" s="1" customFormat="1" ht="16.5" customHeight="1">
      <c r="A7" s="12" t="s">
        <v>258</v>
      </c>
      <c r="B7" s="13" t="s">
        <v>345</v>
      </c>
      <c r="C7" s="13" t="s">
        <v>346</v>
      </c>
      <c r="D7" s="12" t="s">
        <v>1200</v>
      </c>
      <c r="E7" s="12" t="s">
        <v>646</v>
      </c>
      <c r="F7" s="13" t="s">
        <v>349</v>
      </c>
      <c r="G7" s="14">
        <v>1</v>
      </c>
      <c r="H7" s="7">
        <v>1.46711829052632</v>
      </c>
      <c r="I7" s="9">
        <f t="shared" si="0"/>
        <v>1.46711829052632</v>
      </c>
      <c r="J7" s="16">
        <v>44621</v>
      </c>
    </row>
    <row r="8" spans="1:10" s="1" customFormat="1" ht="16.5" customHeight="1">
      <c r="A8" s="4" t="s">
        <v>258</v>
      </c>
      <c r="B8" s="5" t="s">
        <v>345</v>
      </c>
      <c r="C8" s="5" t="s">
        <v>346</v>
      </c>
      <c r="D8" s="4" t="s">
        <v>1201</v>
      </c>
      <c r="E8" s="4" t="s">
        <v>1202</v>
      </c>
      <c r="F8" s="5" t="s">
        <v>349</v>
      </c>
      <c r="G8" s="6">
        <v>2</v>
      </c>
      <c r="H8" s="7">
        <v>0.14219999999999999</v>
      </c>
      <c r="I8" s="9">
        <f t="shared" si="0"/>
        <v>0.28439999999999999</v>
      </c>
      <c r="J8" s="10">
        <v>44406</v>
      </c>
    </row>
    <row r="9" spans="1:10" s="1" customFormat="1" ht="16.5" customHeight="1">
      <c r="A9" s="12" t="s">
        <v>258</v>
      </c>
      <c r="B9" s="13" t="s">
        <v>345</v>
      </c>
      <c r="C9" s="13" t="s">
        <v>346</v>
      </c>
      <c r="D9" s="12" t="s">
        <v>642</v>
      </c>
      <c r="E9" s="12" t="s">
        <v>486</v>
      </c>
      <c r="F9" s="13" t="s">
        <v>349</v>
      </c>
      <c r="G9" s="14">
        <v>1</v>
      </c>
      <c r="H9" s="7">
        <v>0.77900000000000003</v>
      </c>
      <c r="I9" s="9">
        <f t="shared" si="0"/>
        <v>0.77900000000000003</v>
      </c>
      <c r="J9" s="16">
        <v>44621</v>
      </c>
    </row>
    <row r="10" spans="1:10" s="1" customFormat="1" ht="16.5" customHeight="1">
      <c r="A10" s="4" t="s">
        <v>258</v>
      </c>
      <c r="B10" s="5" t="s">
        <v>345</v>
      </c>
      <c r="C10" s="5" t="s">
        <v>346</v>
      </c>
      <c r="D10" s="4" t="s">
        <v>332</v>
      </c>
      <c r="E10" s="4" t="s">
        <v>333</v>
      </c>
      <c r="F10" s="5" t="s">
        <v>448</v>
      </c>
      <c r="G10" s="6">
        <v>1.94</v>
      </c>
      <c r="H10" s="7">
        <v>1.6814</v>
      </c>
      <c r="I10" s="9">
        <f t="shared" si="0"/>
        <v>3.2619159999999998</v>
      </c>
      <c r="J10" s="10">
        <v>44406</v>
      </c>
    </row>
    <row r="11" spans="1:10" s="1" customFormat="1" ht="16.5" customHeight="1">
      <c r="A11" s="12" t="s">
        <v>258</v>
      </c>
      <c r="B11" s="13" t="s">
        <v>345</v>
      </c>
      <c r="C11" s="13" t="s">
        <v>346</v>
      </c>
      <c r="D11" s="12" t="s">
        <v>445</v>
      </c>
      <c r="E11" s="12" t="s">
        <v>446</v>
      </c>
      <c r="F11" s="13" t="s">
        <v>447</v>
      </c>
      <c r="G11" s="14">
        <v>0.98</v>
      </c>
      <c r="H11" s="7">
        <v>1.7257</v>
      </c>
      <c r="I11" s="9">
        <f t="shared" si="0"/>
        <v>1.6911860000000001</v>
      </c>
      <c r="J11" s="16">
        <v>44406</v>
      </c>
    </row>
    <row r="12" spans="1:10">
      <c r="I12" s="11">
        <f>SUM(I2:I11)</f>
        <v>28.230119474809001</v>
      </c>
    </row>
  </sheetData>
  <phoneticPr fontId="20" type="noConversion"/>
  <pageMargins left="0.75" right="0.75" top="1" bottom="1" header="0.5" footer="0.5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10" sqref="J1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875" customWidth="1"/>
    <col min="6" max="6" width="8.6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260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1</v>
      </c>
      <c r="H2" s="7">
        <v>0.05</v>
      </c>
      <c r="I2" s="9">
        <f t="shared" ref="I2:I9" si="0">H2*G2</f>
        <v>0.05</v>
      </c>
      <c r="J2" s="10">
        <v>44644</v>
      </c>
    </row>
    <row r="3" spans="1:10" s="1" customFormat="1" ht="16.5" customHeight="1">
      <c r="A3" s="12" t="s">
        <v>260</v>
      </c>
      <c r="B3" s="13" t="s">
        <v>345</v>
      </c>
      <c r="C3" s="13" t="s">
        <v>346</v>
      </c>
      <c r="D3" s="12" t="s">
        <v>227</v>
      </c>
      <c r="E3" s="12" t="s">
        <v>228</v>
      </c>
      <c r="F3" s="13" t="s">
        <v>443</v>
      </c>
      <c r="G3" s="14">
        <v>2</v>
      </c>
      <c r="H3" s="7">
        <v>0.28858469243986301</v>
      </c>
      <c r="I3" s="9">
        <f t="shared" si="0"/>
        <v>0.57716938487972602</v>
      </c>
      <c r="J3" s="16">
        <v>44327</v>
      </c>
    </row>
    <row r="4" spans="1:10" s="1" customFormat="1" ht="16.5" customHeight="1">
      <c r="A4" s="4" t="s">
        <v>260</v>
      </c>
      <c r="B4" s="5" t="s">
        <v>345</v>
      </c>
      <c r="C4" s="5" t="s">
        <v>346</v>
      </c>
      <c r="D4" s="4" t="s">
        <v>640</v>
      </c>
      <c r="E4" s="4" t="s">
        <v>641</v>
      </c>
      <c r="F4" s="5" t="s">
        <v>349</v>
      </c>
      <c r="G4" s="6">
        <v>1</v>
      </c>
      <c r="H4" s="7">
        <v>0.37294327100840302</v>
      </c>
      <c r="I4" s="9">
        <f t="shared" si="0"/>
        <v>0.37294327100840302</v>
      </c>
      <c r="J4" s="10">
        <v>44621</v>
      </c>
    </row>
    <row r="5" spans="1:10" s="1" customFormat="1" ht="16.5" customHeight="1">
      <c r="A5" s="12" t="s">
        <v>260</v>
      </c>
      <c r="B5" s="13" t="s">
        <v>345</v>
      </c>
      <c r="C5" s="13" t="s">
        <v>346</v>
      </c>
      <c r="D5" s="12" t="s">
        <v>256</v>
      </c>
      <c r="E5" s="12" t="s">
        <v>257</v>
      </c>
      <c r="F5" s="13" t="s">
        <v>349</v>
      </c>
      <c r="G5" s="14">
        <v>1</v>
      </c>
      <c r="H5" s="7">
        <v>18.6613012188425</v>
      </c>
      <c r="I5" s="9">
        <f t="shared" si="0"/>
        <v>18.6613012188425</v>
      </c>
      <c r="J5" s="16">
        <v>44327</v>
      </c>
    </row>
    <row r="6" spans="1:10" s="1" customFormat="1" ht="16.5" customHeight="1">
      <c r="A6" s="4" t="s">
        <v>260</v>
      </c>
      <c r="B6" s="5" t="s">
        <v>345</v>
      </c>
      <c r="C6" s="5" t="s">
        <v>346</v>
      </c>
      <c r="D6" s="4" t="s">
        <v>1200</v>
      </c>
      <c r="E6" s="4" t="s">
        <v>646</v>
      </c>
      <c r="F6" s="5" t="s">
        <v>349</v>
      </c>
      <c r="G6" s="6">
        <v>1</v>
      </c>
      <c r="H6" s="7">
        <v>1.46711829052632</v>
      </c>
      <c r="I6" s="9">
        <f t="shared" si="0"/>
        <v>1.46711829052632</v>
      </c>
      <c r="J6" s="10">
        <v>44621</v>
      </c>
    </row>
    <row r="7" spans="1:10" s="1" customFormat="1" ht="16.5" customHeight="1">
      <c r="A7" s="12" t="s">
        <v>260</v>
      </c>
      <c r="B7" s="13" t="s">
        <v>345</v>
      </c>
      <c r="C7" s="13" t="s">
        <v>346</v>
      </c>
      <c r="D7" s="12" t="s">
        <v>642</v>
      </c>
      <c r="E7" s="12" t="s">
        <v>486</v>
      </c>
      <c r="F7" s="13" t="s">
        <v>349</v>
      </c>
      <c r="G7" s="14">
        <v>1</v>
      </c>
      <c r="H7" s="7">
        <v>0.77900000000000003</v>
      </c>
      <c r="I7" s="9">
        <f t="shared" si="0"/>
        <v>0.77900000000000003</v>
      </c>
      <c r="J7" s="16">
        <v>44621</v>
      </c>
    </row>
    <row r="8" spans="1:10" s="1" customFormat="1" ht="16.5" customHeight="1">
      <c r="A8" s="4" t="s">
        <v>260</v>
      </c>
      <c r="B8" s="5" t="s">
        <v>345</v>
      </c>
      <c r="C8" s="5" t="s">
        <v>346</v>
      </c>
      <c r="D8" s="4" t="s">
        <v>445</v>
      </c>
      <c r="E8" s="4" t="s">
        <v>446</v>
      </c>
      <c r="F8" s="5" t="s">
        <v>447</v>
      </c>
      <c r="G8" s="6">
        <v>1</v>
      </c>
      <c r="H8" s="7">
        <v>1.7257</v>
      </c>
      <c r="I8" s="9">
        <f t="shared" si="0"/>
        <v>1.7257</v>
      </c>
      <c r="J8" s="10">
        <v>44327</v>
      </c>
    </row>
    <row r="9" spans="1:10" s="1" customFormat="1" ht="16.5" customHeight="1">
      <c r="A9" s="12" t="s">
        <v>260</v>
      </c>
      <c r="B9" s="13" t="s">
        <v>345</v>
      </c>
      <c r="C9" s="13" t="s">
        <v>346</v>
      </c>
      <c r="D9" s="12" t="s">
        <v>451</v>
      </c>
      <c r="E9" s="12" t="s">
        <v>452</v>
      </c>
      <c r="F9" s="13" t="s">
        <v>448</v>
      </c>
      <c r="G9" s="14">
        <v>1.89</v>
      </c>
      <c r="H9" s="7">
        <v>1.6814</v>
      </c>
      <c r="I9" s="9">
        <f t="shared" si="0"/>
        <v>3.1778460000000002</v>
      </c>
      <c r="J9" s="16">
        <v>44327</v>
      </c>
    </row>
    <row r="10" spans="1:10">
      <c r="I10" s="11">
        <f>SUM(I2:I9)</f>
        <v>26.811078165256902</v>
      </c>
    </row>
  </sheetData>
  <phoneticPr fontId="20" type="noConversion"/>
  <pageMargins left="0.75" right="0.75" top="1" bottom="1" header="0.5" footer="0.5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I33" sqref="I33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75" customWidth="1"/>
    <col min="6" max="6" width="10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263</v>
      </c>
      <c r="B2" s="5" t="s">
        <v>345</v>
      </c>
      <c r="C2" s="5" t="s">
        <v>346</v>
      </c>
      <c r="D2" s="4" t="s">
        <v>917</v>
      </c>
      <c r="E2" s="4" t="s">
        <v>918</v>
      </c>
      <c r="F2" s="5" t="s">
        <v>349</v>
      </c>
      <c r="G2" s="6">
        <v>1</v>
      </c>
      <c r="H2" s="7">
        <v>1.254</v>
      </c>
      <c r="I2" s="9">
        <f t="shared" ref="I2:I12" si="0">H2*G2</f>
        <v>1.254</v>
      </c>
      <c r="J2" s="10">
        <v>44804</v>
      </c>
    </row>
    <row r="3" spans="1:10" s="1" customFormat="1" ht="16.5" customHeight="1">
      <c r="A3" s="12" t="s">
        <v>263</v>
      </c>
      <c r="B3" s="13" t="s">
        <v>345</v>
      </c>
      <c r="C3" s="13" t="s">
        <v>346</v>
      </c>
      <c r="D3" s="12" t="s">
        <v>576</v>
      </c>
      <c r="E3" s="12" t="s">
        <v>577</v>
      </c>
      <c r="F3" s="13" t="s">
        <v>578</v>
      </c>
      <c r="G3" s="14">
        <v>2</v>
      </c>
      <c r="H3" s="7">
        <v>0.12</v>
      </c>
      <c r="I3" s="9">
        <f t="shared" si="0"/>
        <v>0.24</v>
      </c>
      <c r="J3" s="16">
        <v>44804</v>
      </c>
    </row>
    <row r="4" spans="1:10" s="1" customFormat="1" ht="16.5" customHeight="1">
      <c r="A4" s="4" t="s">
        <v>263</v>
      </c>
      <c r="B4" s="5" t="s">
        <v>345</v>
      </c>
      <c r="C4" s="5" t="s">
        <v>346</v>
      </c>
      <c r="D4" s="4" t="s">
        <v>1203</v>
      </c>
      <c r="E4" s="4" t="s">
        <v>920</v>
      </c>
      <c r="F4" s="5" t="s">
        <v>349</v>
      </c>
      <c r="G4" s="6">
        <v>1</v>
      </c>
      <c r="H4" s="7">
        <f>I32</f>
        <v>9.04080846079429</v>
      </c>
      <c r="I4" s="9">
        <f t="shared" si="0"/>
        <v>9.04080846079429</v>
      </c>
      <c r="J4" s="10">
        <v>45467</v>
      </c>
    </row>
    <row r="5" spans="1:10" s="1" customFormat="1" ht="16.5" customHeight="1">
      <c r="A5" s="12" t="s">
        <v>263</v>
      </c>
      <c r="B5" s="13" t="s">
        <v>345</v>
      </c>
      <c r="C5" s="13" t="s">
        <v>346</v>
      </c>
      <c r="D5" s="12" t="s">
        <v>786</v>
      </c>
      <c r="E5" s="12" t="s">
        <v>787</v>
      </c>
      <c r="F5" s="13" t="s">
        <v>349</v>
      </c>
      <c r="G5" s="14">
        <v>1</v>
      </c>
      <c r="H5" s="7">
        <v>0.17799999999999999</v>
      </c>
      <c r="I5" s="9">
        <f t="shared" si="0"/>
        <v>0.17799999999999999</v>
      </c>
      <c r="J5" s="16">
        <v>44804</v>
      </c>
    </row>
    <row r="6" spans="1:10" s="1" customFormat="1" ht="16.5" customHeight="1">
      <c r="A6" s="4" t="s">
        <v>263</v>
      </c>
      <c r="B6" s="5" t="s">
        <v>345</v>
      </c>
      <c r="C6" s="5" t="s">
        <v>346</v>
      </c>
      <c r="D6" s="4" t="s">
        <v>588</v>
      </c>
      <c r="E6" s="4" t="s">
        <v>589</v>
      </c>
      <c r="F6" s="5" t="s">
        <v>349</v>
      </c>
      <c r="G6" s="6">
        <v>1</v>
      </c>
      <c r="H6" s="7">
        <v>0.45889185764705898</v>
      </c>
      <c r="I6" s="9">
        <f t="shared" si="0"/>
        <v>0.45889185764705898</v>
      </c>
      <c r="J6" s="10">
        <v>44804</v>
      </c>
    </row>
    <row r="7" spans="1:10" s="1" customFormat="1" ht="16.5" customHeight="1">
      <c r="A7" s="12" t="s">
        <v>263</v>
      </c>
      <c r="B7" s="13" t="s">
        <v>345</v>
      </c>
      <c r="C7" s="13" t="s">
        <v>346</v>
      </c>
      <c r="D7" s="12" t="s">
        <v>463</v>
      </c>
      <c r="E7" s="12" t="s">
        <v>464</v>
      </c>
      <c r="F7" s="13" t="s">
        <v>465</v>
      </c>
      <c r="G7" s="14">
        <v>1.7000000000000001E-2</v>
      </c>
      <c r="H7" s="7">
        <v>6.2127999999999997</v>
      </c>
      <c r="I7" s="9">
        <f t="shared" si="0"/>
        <v>0.10561760000000001</v>
      </c>
      <c r="J7" s="16">
        <v>44835</v>
      </c>
    </row>
    <row r="8" spans="1:10" s="1" customFormat="1" ht="16.5" customHeight="1">
      <c r="A8" s="4" t="s">
        <v>263</v>
      </c>
      <c r="B8" s="5" t="s">
        <v>345</v>
      </c>
      <c r="C8" s="5" t="s">
        <v>346</v>
      </c>
      <c r="D8" s="4" t="s">
        <v>440</v>
      </c>
      <c r="E8" s="4" t="s">
        <v>441</v>
      </c>
      <c r="F8" s="5" t="s">
        <v>442</v>
      </c>
      <c r="G8" s="6">
        <v>6.7000000000000004E-2</v>
      </c>
      <c r="H8" s="7">
        <v>0.40350000000000003</v>
      </c>
      <c r="I8" s="9">
        <f t="shared" si="0"/>
        <v>2.70345E-2</v>
      </c>
      <c r="J8" s="10">
        <v>44835</v>
      </c>
    </row>
    <row r="9" spans="1:10" s="1" customFormat="1" ht="16.5" customHeight="1">
      <c r="A9" s="12" t="s">
        <v>263</v>
      </c>
      <c r="B9" s="13" t="s">
        <v>345</v>
      </c>
      <c r="C9" s="13" t="s">
        <v>346</v>
      </c>
      <c r="D9" s="12" t="s">
        <v>542</v>
      </c>
      <c r="E9" s="12" t="s">
        <v>543</v>
      </c>
      <c r="F9" s="13" t="s">
        <v>349</v>
      </c>
      <c r="G9" s="14">
        <v>1</v>
      </c>
      <c r="H9" s="7">
        <v>2.25664E-2</v>
      </c>
      <c r="I9" s="9">
        <f t="shared" si="0"/>
        <v>2.25664E-2</v>
      </c>
      <c r="J9" s="16">
        <v>44804</v>
      </c>
    </row>
    <row r="10" spans="1:10" s="1" customFormat="1" ht="16.5" customHeight="1">
      <c r="A10" s="4" t="s">
        <v>263</v>
      </c>
      <c r="B10" s="5" t="s">
        <v>345</v>
      </c>
      <c r="C10" s="5" t="s">
        <v>346</v>
      </c>
      <c r="D10" s="4" t="s">
        <v>921</v>
      </c>
      <c r="E10" s="4" t="s">
        <v>922</v>
      </c>
      <c r="F10" s="5" t="s">
        <v>349</v>
      </c>
      <c r="G10" s="6">
        <v>1</v>
      </c>
      <c r="H10" s="7">
        <v>0.95</v>
      </c>
      <c r="I10" s="9">
        <f t="shared" si="0"/>
        <v>0.95</v>
      </c>
      <c r="J10" s="10">
        <v>44804</v>
      </c>
    </row>
    <row r="11" spans="1:10" s="1" customFormat="1" ht="16.5" customHeight="1">
      <c r="A11" s="12" t="s">
        <v>263</v>
      </c>
      <c r="B11" s="13" t="s">
        <v>345</v>
      </c>
      <c r="C11" s="13" t="s">
        <v>346</v>
      </c>
      <c r="D11" s="12" t="s">
        <v>926</v>
      </c>
      <c r="E11" s="12" t="s">
        <v>927</v>
      </c>
      <c r="F11" s="13" t="s">
        <v>349</v>
      </c>
      <c r="G11" s="14">
        <v>1</v>
      </c>
      <c r="H11" s="7">
        <v>1.14296686929825</v>
      </c>
      <c r="I11" s="9">
        <f t="shared" si="0"/>
        <v>1.14296686929825</v>
      </c>
      <c r="J11" s="16">
        <v>44804</v>
      </c>
    </row>
    <row r="12" spans="1:10" s="1" customFormat="1" ht="16.5" customHeight="1">
      <c r="A12" s="4" t="s">
        <v>263</v>
      </c>
      <c r="B12" s="5" t="s">
        <v>345</v>
      </c>
      <c r="C12" s="5" t="s">
        <v>346</v>
      </c>
      <c r="D12" s="4" t="s">
        <v>923</v>
      </c>
      <c r="E12" s="4" t="s">
        <v>924</v>
      </c>
      <c r="F12" s="5" t="s">
        <v>925</v>
      </c>
      <c r="G12" s="6">
        <v>1</v>
      </c>
      <c r="H12" s="7">
        <v>1.89955238026316</v>
      </c>
      <c r="I12" s="9">
        <f t="shared" si="0"/>
        <v>1.89955238026316</v>
      </c>
      <c r="J12" s="10">
        <v>44804</v>
      </c>
    </row>
    <row r="13" spans="1:10">
      <c r="I13" s="11">
        <f>SUM(I2:I12)</f>
        <v>15.3194380680028</v>
      </c>
    </row>
    <row r="15" spans="1:10" s="1" customFormat="1" ht="12.75">
      <c r="A15" s="2" t="s">
        <v>336</v>
      </c>
      <c r="B15" s="2" t="s">
        <v>337</v>
      </c>
      <c r="C15" s="2" t="s">
        <v>338</v>
      </c>
      <c r="D15" s="2" t="s">
        <v>339</v>
      </c>
      <c r="E15" s="2" t="s">
        <v>340</v>
      </c>
      <c r="F15" s="2" t="s">
        <v>340</v>
      </c>
      <c r="G15" s="3" t="s">
        <v>341</v>
      </c>
      <c r="H15" s="3" t="s">
        <v>342</v>
      </c>
      <c r="I15" s="3" t="s">
        <v>343</v>
      </c>
      <c r="J15" s="8" t="s">
        <v>344</v>
      </c>
    </row>
    <row r="16" spans="1:10" s="1" customFormat="1" ht="16.5" customHeight="1">
      <c r="A16" s="4" t="s">
        <v>1203</v>
      </c>
      <c r="B16" s="5" t="s">
        <v>345</v>
      </c>
      <c r="C16" s="5" t="s">
        <v>346</v>
      </c>
      <c r="D16" s="4" t="s">
        <v>608</v>
      </c>
      <c r="E16" s="4" t="s">
        <v>333</v>
      </c>
      <c r="F16" s="5" t="s">
        <v>607</v>
      </c>
      <c r="G16" s="6">
        <v>0.84</v>
      </c>
      <c r="H16" s="7">
        <v>2.7433999999999998</v>
      </c>
      <c r="I16" s="9">
        <f t="shared" ref="I16:I31" si="1">H16*G16</f>
        <v>2.3044560000000001</v>
      </c>
      <c r="J16" s="10">
        <v>45467</v>
      </c>
    </row>
    <row r="17" spans="1:10" s="1" customFormat="1" ht="16.5" customHeight="1">
      <c r="A17" s="12" t="s">
        <v>1203</v>
      </c>
      <c r="B17" s="13" t="s">
        <v>345</v>
      </c>
      <c r="C17" s="13" t="s">
        <v>346</v>
      </c>
      <c r="D17" s="12" t="s">
        <v>615</v>
      </c>
      <c r="E17" s="12" t="s">
        <v>616</v>
      </c>
      <c r="F17" s="13" t="s">
        <v>349</v>
      </c>
      <c r="G17" s="14">
        <v>1</v>
      </c>
      <c r="H17" s="7">
        <v>1.0566749865384599</v>
      </c>
      <c r="I17" s="9">
        <f t="shared" si="1"/>
        <v>1.0566749865384599</v>
      </c>
      <c r="J17" s="16">
        <v>45467</v>
      </c>
    </row>
    <row r="18" spans="1:10" s="1" customFormat="1" ht="16.5" customHeight="1">
      <c r="A18" s="4" t="s">
        <v>1203</v>
      </c>
      <c r="B18" s="5" t="s">
        <v>345</v>
      </c>
      <c r="C18" s="5" t="s">
        <v>346</v>
      </c>
      <c r="D18" s="4" t="s">
        <v>544</v>
      </c>
      <c r="E18" s="4" t="s">
        <v>545</v>
      </c>
      <c r="F18" s="5" t="s">
        <v>546</v>
      </c>
      <c r="G18" s="6">
        <v>2</v>
      </c>
      <c r="H18" s="7">
        <v>0.05</v>
      </c>
      <c r="I18" s="9">
        <f t="shared" si="1"/>
        <v>0.1</v>
      </c>
      <c r="J18" s="10">
        <v>45467</v>
      </c>
    </row>
    <row r="19" spans="1:10" s="1" customFormat="1" ht="16.5" customHeight="1">
      <c r="A19" s="12" t="s">
        <v>1203</v>
      </c>
      <c r="B19" s="13" t="s">
        <v>345</v>
      </c>
      <c r="C19" s="13" t="s">
        <v>346</v>
      </c>
      <c r="D19" s="12" t="s">
        <v>617</v>
      </c>
      <c r="E19" s="12" t="s">
        <v>618</v>
      </c>
      <c r="F19" s="13" t="s">
        <v>619</v>
      </c>
      <c r="G19" s="14">
        <v>2</v>
      </c>
      <c r="H19" s="7">
        <v>0.40276685208333302</v>
      </c>
      <c r="I19" s="9">
        <f t="shared" si="1"/>
        <v>0.80553370416666603</v>
      </c>
      <c r="J19" s="16">
        <v>45467</v>
      </c>
    </row>
    <row r="20" spans="1:10" s="1" customFormat="1" ht="16.5" customHeight="1">
      <c r="A20" s="4" t="s">
        <v>1203</v>
      </c>
      <c r="B20" s="5" t="s">
        <v>345</v>
      </c>
      <c r="C20" s="5" t="s">
        <v>346</v>
      </c>
      <c r="D20" s="4" t="s">
        <v>612</v>
      </c>
      <c r="E20" s="4" t="s">
        <v>613</v>
      </c>
      <c r="F20" s="5" t="s">
        <v>614</v>
      </c>
      <c r="G20" s="6">
        <v>1</v>
      </c>
      <c r="H20" s="7">
        <v>0.12</v>
      </c>
      <c r="I20" s="9">
        <f t="shared" si="1"/>
        <v>0.12</v>
      </c>
      <c r="J20" s="10">
        <v>45594</v>
      </c>
    </row>
    <row r="21" spans="1:10" s="1" customFormat="1" ht="16.5" customHeight="1">
      <c r="A21" s="12" t="s">
        <v>1203</v>
      </c>
      <c r="B21" s="13" t="s">
        <v>345</v>
      </c>
      <c r="C21" s="13" t="s">
        <v>346</v>
      </c>
      <c r="D21" s="12" t="s">
        <v>276</v>
      </c>
      <c r="E21" s="12" t="s">
        <v>277</v>
      </c>
      <c r="F21" s="13" t="s">
        <v>605</v>
      </c>
      <c r="G21" s="14">
        <v>1</v>
      </c>
      <c r="H21" s="7">
        <v>0.77649999999999997</v>
      </c>
      <c r="I21" s="9">
        <f t="shared" si="1"/>
        <v>0.77649999999999997</v>
      </c>
      <c r="J21" s="16">
        <v>45467</v>
      </c>
    </row>
    <row r="22" spans="1:10" s="1" customFormat="1" ht="16.5" customHeight="1">
      <c r="A22" s="4" t="s">
        <v>1203</v>
      </c>
      <c r="B22" s="5" t="s">
        <v>345</v>
      </c>
      <c r="C22" s="5" t="s">
        <v>346</v>
      </c>
      <c r="D22" s="4" t="s">
        <v>609</v>
      </c>
      <c r="E22" s="4" t="s">
        <v>610</v>
      </c>
      <c r="F22" s="5" t="s">
        <v>611</v>
      </c>
      <c r="G22" s="6">
        <v>2</v>
      </c>
      <c r="H22" s="7">
        <v>9.4899999999999998E-2</v>
      </c>
      <c r="I22" s="9">
        <f t="shared" si="1"/>
        <v>0.1898</v>
      </c>
      <c r="J22" s="10">
        <v>45467</v>
      </c>
    </row>
    <row r="23" spans="1:10" s="1" customFormat="1" ht="16.5" customHeight="1">
      <c r="A23" s="12" t="s">
        <v>1203</v>
      </c>
      <c r="B23" s="13" t="s">
        <v>345</v>
      </c>
      <c r="C23" s="13" t="s">
        <v>346</v>
      </c>
      <c r="D23" s="12" t="s">
        <v>620</v>
      </c>
      <c r="E23" s="12" t="s">
        <v>621</v>
      </c>
      <c r="F23" s="13" t="s">
        <v>349</v>
      </c>
      <c r="G23" s="14">
        <v>1</v>
      </c>
      <c r="H23" s="7">
        <v>0.35007122512820499</v>
      </c>
      <c r="I23" s="9">
        <f t="shared" si="1"/>
        <v>0.35007122512820499</v>
      </c>
      <c r="J23" s="16">
        <v>45467</v>
      </c>
    </row>
    <row r="24" spans="1:10" s="1" customFormat="1" ht="16.5" customHeight="1">
      <c r="A24" s="4" t="s">
        <v>1203</v>
      </c>
      <c r="B24" s="5" t="s">
        <v>345</v>
      </c>
      <c r="C24" s="5" t="s">
        <v>346</v>
      </c>
      <c r="D24" s="4" t="s">
        <v>622</v>
      </c>
      <c r="E24" s="4" t="s">
        <v>623</v>
      </c>
      <c r="F24" s="5" t="s">
        <v>349</v>
      </c>
      <c r="G24" s="6">
        <v>3</v>
      </c>
      <c r="H24" s="7">
        <v>0.221911090659341</v>
      </c>
      <c r="I24" s="9">
        <f t="shared" si="1"/>
        <v>0.66573327197802301</v>
      </c>
      <c r="J24" s="10">
        <v>45594</v>
      </c>
    </row>
    <row r="25" spans="1:10" s="1" customFormat="1" ht="16.5" customHeight="1">
      <c r="A25" s="12" t="s">
        <v>1203</v>
      </c>
      <c r="B25" s="13" t="s">
        <v>345</v>
      </c>
      <c r="C25" s="13" t="s">
        <v>346</v>
      </c>
      <c r="D25" s="12" t="s">
        <v>630</v>
      </c>
      <c r="E25" s="12" t="s">
        <v>631</v>
      </c>
      <c r="F25" s="13" t="s">
        <v>632</v>
      </c>
      <c r="G25" s="14">
        <v>3</v>
      </c>
      <c r="H25" s="7">
        <v>0.13569999999999999</v>
      </c>
      <c r="I25" s="9">
        <f t="shared" si="1"/>
        <v>0.40710000000000002</v>
      </c>
      <c r="J25" s="16">
        <v>45594</v>
      </c>
    </row>
    <row r="26" spans="1:10" s="1" customFormat="1" ht="16.5" customHeight="1">
      <c r="A26" s="4" t="s">
        <v>1203</v>
      </c>
      <c r="B26" s="5" t="s">
        <v>345</v>
      </c>
      <c r="C26" s="5" t="s">
        <v>346</v>
      </c>
      <c r="D26" s="4" t="s">
        <v>463</v>
      </c>
      <c r="E26" s="4" t="s">
        <v>464</v>
      </c>
      <c r="F26" s="5" t="s">
        <v>465</v>
      </c>
      <c r="G26" s="6">
        <v>2E-3</v>
      </c>
      <c r="H26" s="7">
        <v>6.2127999999999997</v>
      </c>
      <c r="I26" s="9">
        <f t="shared" si="1"/>
        <v>1.24256E-2</v>
      </c>
      <c r="J26" s="10">
        <v>45467</v>
      </c>
    </row>
    <row r="27" spans="1:10" s="1" customFormat="1" ht="16.5" customHeight="1">
      <c r="A27" s="12" t="s">
        <v>1203</v>
      </c>
      <c r="B27" s="13" t="s">
        <v>345</v>
      </c>
      <c r="C27" s="13" t="s">
        <v>346</v>
      </c>
      <c r="D27" s="12" t="s">
        <v>627</v>
      </c>
      <c r="E27" s="12" t="s">
        <v>628</v>
      </c>
      <c r="F27" s="13" t="s">
        <v>629</v>
      </c>
      <c r="G27" s="14">
        <v>2</v>
      </c>
      <c r="H27" s="7">
        <v>0.1429</v>
      </c>
      <c r="I27" s="9">
        <f t="shared" si="1"/>
        <v>0.2858</v>
      </c>
      <c r="J27" s="16">
        <v>45467</v>
      </c>
    </row>
    <row r="28" spans="1:10" s="1" customFormat="1" ht="16.5" customHeight="1">
      <c r="A28" s="4" t="s">
        <v>1203</v>
      </c>
      <c r="B28" s="5" t="s">
        <v>345</v>
      </c>
      <c r="C28" s="5" t="s">
        <v>346</v>
      </c>
      <c r="D28" s="4" t="s">
        <v>458</v>
      </c>
      <c r="E28" s="4" t="s">
        <v>459</v>
      </c>
      <c r="F28" s="5" t="s">
        <v>349</v>
      </c>
      <c r="G28" s="6">
        <v>4</v>
      </c>
      <c r="H28" s="7">
        <v>0.119628418245735</v>
      </c>
      <c r="I28" s="9">
        <f t="shared" si="1"/>
        <v>0.47851367298294001</v>
      </c>
      <c r="J28" s="10">
        <v>45467</v>
      </c>
    </row>
    <row r="29" spans="1:10" s="1" customFormat="1" ht="16.5" customHeight="1">
      <c r="A29" s="12" t="s">
        <v>1203</v>
      </c>
      <c r="B29" s="13" t="s">
        <v>345</v>
      </c>
      <c r="C29" s="13" t="s">
        <v>346</v>
      </c>
      <c r="D29" s="12" t="s">
        <v>573</v>
      </c>
      <c r="E29" s="12" t="s">
        <v>574</v>
      </c>
      <c r="F29" s="13" t="s">
        <v>575</v>
      </c>
      <c r="G29" s="14">
        <v>1</v>
      </c>
      <c r="H29" s="7">
        <v>0.26550000000000001</v>
      </c>
      <c r="I29" s="9">
        <f t="shared" si="1"/>
        <v>0.26550000000000001</v>
      </c>
      <c r="J29" s="16">
        <v>45467</v>
      </c>
    </row>
    <row r="30" spans="1:10" s="1" customFormat="1" ht="16.5" customHeight="1">
      <c r="A30" s="4" t="s">
        <v>1203</v>
      </c>
      <c r="B30" s="5" t="s">
        <v>345</v>
      </c>
      <c r="C30" s="5" t="s">
        <v>346</v>
      </c>
      <c r="D30" s="4" t="s">
        <v>624</v>
      </c>
      <c r="E30" s="4" t="s">
        <v>625</v>
      </c>
      <c r="F30" s="5" t="s">
        <v>626</v>
      </c>
      <c r="G30" s="6">
        <v>2</v>
      </c>
      <c r="H30" s="7">
        <v>0.51729999999999998</v>
      </c>
      <c r="I30" s="9">
        <f t="shared" si="1"/>
        <v>1.0346</v>
      </c>
      <c r="J30" s="10">
        <v>45467</v>
      </c>
    </row>
    <row r="31" spans="1:10" s="1" customFormat="1" ht="16.5" customHeight="1">
      <c r="A31" s="12" t="s">
        <v>1203</v>
      </c>
      <c r="B31" s="13" t="s">
        <v>345</v>
      </c>
      <c r="C31" s="13" t="s">
        <v>346</v>
      </c>
      <c r="D31" s="12" t="s">
        <v>460</v>
      </c>
      <c r="E31" s="12" t="s">
        <v>461</v>
      </c>
      <c r="F31" s="13" t="s">
        <v>462</v>
      </c>
      <c r="G31" s="14">
        <v>3</v>
      </c>
      <c r="H31" s="7">
        <v>6.2700000000000006E-2</v>
      </c>
      <c r="I31" s="9">
        <f t="shared" si="1"/>
        <v>0.18809999999999999</v>
      </c>
      <c r="J31" s="16">
        <v>45467</v>
      </c>
    </row>
    <row r="32" spans="1:10">
      <c r="I32" s="11">
        <f>SUM(I16:I31)</f>
        <v>9.04080846079429</v>
      </c>
    </row>
  </sheetData>
  <phoneticPr fontId="20" type="noConversion"/>
  <pageMargins left="0.75" right="0.75" top="1" bottom="1" header="0.5" footer="0.5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I18" sqref="I1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8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264</v>
      </c>
      <c r="B2" s="5" t="s">
        <v>345</v>
      </c>
      <c r="C2" s="5" t="s">
        <v>346</v>
      </c>
      <c r="D2" s="4" t="s">
        <v>227</v>
      </c>
      <c r="E2" s="4" t="s">
        <v>228</v>
      </c>
      <c r="F2" s="5" t="s">
        <v>443</v>
      </c>
      <c r="G2" s="6">
        <v>2</v>
      </c>
      <c r="H2" s="7">
        <v>0.28858469243986301</v>
      </c>
      <c r="I2" s="9">
        <f t="shared" ref="I2:I16" si="0">G2*H2</f>
        <v>0.57716938487972602</v>
      </c>
      <c r="J2" s="10">
        <v>44859</v>
      </c>
    </row>
    <row r="3" spans="1:10" s="1" customFormat="1" ht="16.5" customHeight="1">
      <c r="A3" s="12" t="s">
        <v>264</v>
      </c>
      <c r="B3" s="13" t="s">
        <v>345</v>
      </c>
      <c r="C3" s="13" t="s">
        <v>346</v>
      </c>
      <c r="D3" s="12" t="s">
        <v>278</v>
      </c>
      <c r="E3" s="12" t="s">
        <v>279</v>
      </c>
      <c r="F3" s="13" t="s">
        <v>790</v>
      </c>
      <c r="G3" s="14">
        <v>1</v>
      </c>
      <c r="H3" s="7">
        <v>1.254</v>
      </c>
      <c r="I3" s="9">
        <f t="shared" si="0"/>
        <v>1.254</v>
      </c>
      <c r="J3" s="16">
        <v>44859</v>
      </c>
    </row>
    <row r="4" spans="1:10" s="1" customFormat="1" ht="16.5" customHeight="1">
      <c r="A4" s="4" t="s">
        <v>264</v>
      </c>
      <c r="B4" s="5" t="s">
        <v>345</v>
      </c>
      <c r="C4" s="5" t="s">
        <v>346</v>
      </c>
      <c r="D4" s="4" t="s">
        <v>223</v>
      </c>
      <c r="E4" s="4" t="s">
        <v>224</v>
      </c>
      <c r="F4" s="5" t="s">
        <v>444</v>
      </c>
      <c r="G4" s="6">
        <v>6</v>
      </c>
      <c r="H4" s="7">
        <v>0.120565034394672</v>
      </c>
      <c r="I4" s="9">
        <f t="shared" si="0"/>
        <v>0.72339020636803197</v>
      </c>
      <c r="J4" s="10">
        <v>44859</v>
      </c>
    </row>
    <row r="5" spans="1:10" s="1" customFormat="1" ht="16.5" customHeight="1">
      <c r="A5" s="12" t="s">
        <v>264</v>
      </c>
      <c r="B5" s="13" t="s">
        <v>345</v>
      </c>
      <c r="C5" s="13" t="s">
        <v>346</v>
      </c>
      <c r="D5" s="12" t="s">
        <v>636</v>
      </c>
      <c r="E5" s="12" t="s">
        <v>637</v>
      </c>
      <c r="F5" s="13" t="s">
        <v>349</v>
      </c>
      <c r="G5" s="14">
        <v>0.12</v>
      </c>
      <c r="H5" s="7">
        <v>0.28318599999999999</v>
      </c>
      <c r="I5" s="9">
        <f t="shared" si="0"/>
        <v>3.3982320000000003E-2</v>
      </c>
      <c r="J5" s="16">
        <v>44859</v>
      </c>
    </row>
    <row r="6" spans="1:10" s="1" customFormat="1" ht="16.5" customHeight="1">
      <c r="A6" s="4" t="s">
        <v>264</v>
      </c>
      <c r="B6" s="5" t="s">
        <v>345</v>
      </c>
      <c r="C6" s="5" t="s">
        <v>346</v>
      </c>
      <c r="D6" s="4" t="s">
        <v>640</v>
      </c>
      <c r="E6" s="4" t="s">
        <v>641</v>
      </c>
      <c r="F6" s="5" t="s">
        <v>349</v>
      </c>
      <c r="G6" s="6">
        <v>1</v>
      </c>
      <c r="H6" s="7">
        <v>0.37294327100840302</v>
      </c>
      <c r="I6" s="9">
        <f t="shared" si="0"/>
        <v>0.37294327100840302</v>
      </c>
      <c r="J6" s="10">
        <v>44868</v>
      </c>
    </row>
    <row r="7" spans="1:10" s="1" customFormat="1" ht="16.5" customHeight="1">
      <c r="A7" s="12" t="s">
        <v>264</v>
      </c>
      <c r="B7" s="13" t="s">
        <v>345</v>
      </c>
      <c r="C7" s="13" t="s">
        <v>346</v>
      </c>
      <c r="D7" s="12" t="s">
        <v>633</v>
      </c>
      <c r="E7" s="12" t="s">
        <v>634</v>
      </c>
      <c r="F7" s="13" t="s">
        <v>635</v>
      </c>
      <c r="G7" s="14">
        <v>1</v>
      </c>
      <c r="H7" s="7">
        <v>0.05</v>
      </c>
      <c r="I7" s="9">
        <f t="shared" si="0"/>
        <v>0.05</v>
      </c>
      <c r="J7" s="16">
        <v>44859</v>
      </c>
    </row>
    <row r="8" spans="1:10" s="1" customFormat="1" ht="16.5" customHeight="1">
      <c r="A8" s="4" t="s">
        <v>264</v>
      </c>
      <c r="B8" s="5" t="s">
        <v>345</v>
      </c>
      <c r="C8" s="5" t="s">
        <v>346</v>
      </c>
      <c r="D8" s="4" t="s">
        <v>256</v>
      </c>
      <c r="E8" s="4" t="s">
        <v>257</v>
      </c>
      <c r="F8" s="5" t="s">
        <v>349</v>
      </c>
      <c r="G8" s="6">
        <v>1</v>
      </c>
      <c r="H8" s="7">
        <f>'SHT0012172'!I35</f>
        <v>18.6613012188425</v>
      </c>
      <c r="I8" s="9">
        <f t="shared" si="0"/>
        <v>18.6613012188425</v>
      </c>
      <c r="J8" s="10">
        <v>44859</v>
      </c>
    </row>
    <row r="9" spans="1:10" s="1" customFormat="1" ht="16.5" customHeight="1">
      <c r="A9" s="12" t="s">
        <v>264</v>
      </c>
      <c r="B9" s="13" t="s">
        <v>345</v>
      </c>
      <c r="C9" s="13" t="s">
        <v>346</v>
      </c>
      <c r="D9" s="12" t="s">
        <v>1200</v>
      </c>
      <c r="E9" s="12" t="s">
        <v>646</v>
      </c>
      <c r="F9" s="13" t="s">
        <v>349</v>
      </c>
      <c r="G9" s="14">
        <v>1</v>
      </c>
      <c r="H9" s="7">
        <v>1.46711829052632</v>
      </c>
      <c r="I9" s="9">
        <f t="shared" si="0"/>
        <v>1.46711829052632</v>
      </c>
      <c r="J9" s="16">
        <v>44868</v>
      </c>
    </row>
    <row r="10" spans="1:10" s="1" customFormat="1" ht="16.5" customHeight="1">
      <c r="A10" s="4" t="s">
        <v>264</v>
      </c>
      <c r="B10" s="5" t="s">
        <v>345</v>
      </c>
      <c r="C10" s="5" t="s">
        <v>346</v>
      </c>
      <c r="D10" s="4" t="s">
        <v>642</v>
      </c>
      <c r="E10" s="4" t="s">
        <v>486</v>
      </c>
      <c r="F10" s="5" t="s">
        <v>349</v>
      </c>
      <c r="G10" s="6">
        <v>1</v>
      </c>
      <c r="H10" s="7">
        <v>0.77900000000000003</v>
      </c>
      <c r="I10" s="9">
        <f t="shared" si="0"/>
        <v>0.77900000000000003</v>
      </c>
      <c r="J10" s="10">
        <v>44868</v>
      </c>
    </row>
    <row r="11" spans="1:10" s="1" customFormat="1" ht="16.5" customHeight="1">
      <c r="A11" s="12" t="s">
        <v>264</v>
      </c>
      <c r="B11" s="13" t="s">
        <v>345</v>
      </c>
      <c r="C11" s="13" t="s">
        <v>346</v>
      </c>
      <c r="D11" s="12" t="s">
        <v>440</v>
      </c>
      <c r="E11" s="12" t="s">
        <v>441</v>
      </c>
      <c r="F11" s="13" t="s">
        <v>442</v>
      </c>
      <c r="G11" s="14">
        <v>0.1</v>
      </c>
      <c r="H11" s="7">
        <v>0.40350000000000003</v>
      </c>
      <c r="I11" s="9">
        <f t="shared" si="0"/>
        <v>4.0349999999999997E-2</v>
      </c>
      <c r="J11" s="16">
        <v>44865</v>
      </c>
    </row>
    <row r="12" spans="1:10" s="1" customFormat="1" ht="16.5" customHeight="1">
      <c r="A12" s="4" t="s">
        <v>264</v>
      </c>
      <c r="B12" s="5" t="s">
        <v>345</v>
      </c>
      <c r="C12" s="5" t="s">
        <v>346</v>
      </c>
      <c r="D12" s="4" t="s">
        <v>445</v>
      </c>
      <c r="E12" s="4" t="s">
        <v>446</v>
      </c>
      <c r="F12" s="5" t="s">
        <v>447</v>
      </c>
      <c r="G12" s="6">
        <v>0.68</v>
      </c>
      <c r="H12" s="7">
        <v>1.7257</v>
      </c>
      <c r="I12" s="9">
        <f t="shared" si="0"/>
        <v>1.173476</v>
      </c>
      <c r="J12" s="10">
        <v>44859</v>
      </c>
    </row>
    <row r="13" spans="1:10" s="1" customFormat="1" ht="16.5" customHeight="1">
      <c r="A13" s="12" t="s">
        <v>264</v>
      </c>
      <c r="B13" s="13" t="s">
        <v>345</v>
      </c>
      <c r="C13" s="13" t="s">
        <v>346</v>
      </c>
      <c r="D13" s="12" t="s">
        <v>463</v>
      </c>
      <c r="E13" s="12" t="s">
        <v>464</v>
      </c>
      <c r="F13" s="13" t="s">
        <v>465</v>
      </c>
      <c r="G13" s="14">
        <v>1.67E-2</v>
      </c>
      <c r="H13" s="7">
        <v>6.2127999999999997</v>
      </c>
      <c r="I13" s="9">
        <f t="shared" si="0"/>
        <v>0.10375376</v>
      </c>
      <c r="J13" s="16">
        <v>44865</v>
      </c>
    </row>
    <row r="14" spans="1:10" s="1" customFormat="1" ht="16.5" customHeight="1">
      <c r="A14" s="4" t="s">
        <v>264</v>
      </c>
      <c r="B14" s="5" t="s">
        <v>345</v>
      </c>
      <c r="C14" s="5" t="s">
        <v>346</v>
      </c>
      <c r="D14" s="4" t="s">
        <v>332</v>
      </c>
      <c r="E14" s="4" t="s">
        <v>333</v>
      </c>
      <c r="F14" s="5" t="s">
        <v>448</v>
      </c>
      <c r="G14" s="6">
        <v>1.43</v>
      </c>
      <c r="H14" s="7">
        <v>1.6814</v>
      </c>
      <c r="I14" s="9">
        <f t="shared" si="0"/>
        <v>2.4044020000000002</v>
      </c>
      <c r="J14" s="10">
        <v>44859</v>
      </c>
    </row>
    <row r="15" spans="1:10" s="1" customFormat="1" ht="16.5" customHeight="1">
      <c r="A15" s="12" t="s">
        <v>264</v>
      </c>
      <c r="B15" s="13" t="s">
        <v>345</v>
      </c>
      <c r="C15" s="13" t="s">
        <v>346</v>
      </c>
      <c r="D15" s="12" t="s">
        <v>647</v>
      </c>
      <c r="E15" s="12" t="s">
        <v>314</v>
      </c>
      <c r="F15" s="13" t="s">
        <v>648</v>
      </c>
      <c r="G15" s="14">
        <v>3</v>
      </c>
      <c r="H15" s="7">
        <v>0.14219999999999999</v>
      </c>
      <c r="I15" s="9">
        <f t="shared" si="0"/>
        <v>0.42659999999999998</v>
      </c>
      <c r="J15" s="16">
        <v>44859</v>
      </c>
    </row>
    <row r="16" spans="1:10" s="1" customFormat="1" ht="16.5" customHeight="1">
      <c r="A16" s="4" t="s">
        <v>264</v>
      </c>
      <c r="B16" s="5" t="s">
        <v>345</v>
      </c>
      <c r="C16" s="5" t="s">
        <v>346</v>
      </c>
      <c r="D16" s="4" t="s">
        <v>643</v>
      </c>
      <c r="E16" s="4" t="s">
        <v>644</v>
      </c>
      <c r="F16" s="5" t="s">
        <v>349</v>
      </c>
      <c r="G16" s="6">
        <v>1</v>
      </c>
      <c r="H16" s="7">
        <v>0.53</v>
      </c>
      <c r="I16" s="9">
        <f t="shared" si="0"/>
        <v>0.53</v>
      </c>
      <c r="J16" s="10">
        <v>44859</v>
      </c>
    </row>
    <row r="17" spans="9:9">
      <c r="I17" s="11">
        <f>SUM(I2:I16)</f>
        <v>28.597486451624999</v>
      </c>
    </row>
  </sheetData>
  <phoneticPr fontId="20" type="noConversion"/>
  <pageMargins left="0.75" right="0.75" top="1" bottom="1" header="0.5" footer="0.5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I19" sqref="I1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9.875" customWidth="1"/>
    <col min="6" max="6" width="11.3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266</v>
      </c>
      <c r="B2" s="5" t="s">
        <v>345</v>
      </c>
      <c r="C2" s="5" t="s">
        <v>346</v>
      </c>
      <c r="D2" s="4" t="s">
        <v>606</v>
      </c>
      <c r="E2" s="4" t="s">
        <v>452</v>
      </c>
      <c r="F2" s="5" t="s">
        <v>607</v>
      </c>
      <c r="G2" s="6">
        <v>0.12</v>
      </c>
      <c r="H2" s="7">
        <v>2.7433999999999998</v>
      </c>
      <c r="I2" s="9">
        <f t="shared" ref="I2:I17" si="0">H2*G2</f>
        <v>0.329208</v>
      </c>
      <c r="J2" s="10">
        <v>45417</v>
      </c>
    </row>
    <row r="3" spans="1:10" s="1" customFormat="1" ht="16.5" customHeight="1">
      <c r="A3" s="12" t="s">
        <v>266</v>
      </c>
      <c r="B3" s="13" t="s">
        <v>345</v>
      </c>
      <c r="C3" s="13" t="s">
        <v>346</v>
      </c>
      <c r="D3" s="12" t="s">
        <v>612</v>
      </c>
      <c r="E3" s="12" t="s">
        <v>613</v>
      </c>
      <c r="F3" s="13" t="s">
        <v>614</v>
      </c>
      <c r="G3" s="14">
        <v>1</v>
      </c>
      <c r="H3" s="7">
        <v>0.12</v>
      </c>
      <c r="I3" s="9">
        <f t="shared" si="0"/>
        <v>0.12</v>
      </c>
      <c r="J3" s="16">
        <v>44085</v>
      </c>
    </row>
    <row r="4" spans="1:10" s="1" customFormat="1" ht="16.5" customHeight="1">
      <c r="A4" s="4" t="s">
        <v>266</v>
      </c>
      <c r="B4" s="5" t="s">
        <v>345</v>
      </c>
      <c r="C4" s="5" t="s">
        <v>346</v>
      </c>
      <c r="D4" s="4" t="s">
        <v>544</v>
      </c>
      <c r="E4" s="4" t="s">
        <v>545</v>
      </c>
      <c r="F4" s="5" t="s">
        <v>546</v>
      </c>
      <c r="G4" s="6">
        <v>2</v>
      </c>
      <c r="H4" s="7">
        <v>0.05</v>
      </c>
      <c r="I4" s="9">
        <f t="shared" si="0"/>
        <v>0.1</v>
      </c>
      <c r="J4" s="10">
        <v>43800</v>
      </c>
    </row>
    <row r="5" spans="1:10" s="1" customFormat="1" ht="16.5" customHeight="1">
      <c r="A5" s="12" t="s">
        <v>266</v>
      </c>
      <c r="B5" s="13" t="s">
        <v>345</v>
      </c>
      <c r="C5" s="13" t="s">
        <v>346</v>
      </c>
      <c r="D5" s="12" t="s">
        <v>615</v>
      </c>
      <c r="E5" s="12" t="s">
        <v>616</v>
      </c>
      <c r="F5" s="13" t="s">
        <v>349</v>
      </c>
      <c r="G5" s="14">
        <v>1</v>
      </c>
      <c r="H5" s="7">
        <v>1.0566749865384599</v>
      </c>
      <c r="I5" s="9">
        <f t="shared" si="0"/>
        <v>1.0566749865384599</v>
      </c>
      <c r="J5" s="16">
        <v>43800</v>
      </c>
    </row>
    <row r="6" spans="1:10" s="1" customFormat="1" ht="16.5" customHeight="1">
      <c r="A6" s="4" t="s">
        <v>266</v>
      </c>
      <c r="B6" s="5" t="s">
        <v>345</v>
      </c>
      <c r="C6" s="5" t="s">
        <v>346</v>
      </c>
      <c r="D6" s="4" t="s">
        <v>609</v>
      </c>
      <c r="E6" s="4" t="s">
        <v>610</v>
      </c>
      <c r="F6" s="5" t="s">
        <v>611</v>
      </c>
      <c r="G6" s="6">
        <v>2</v>
      </c>
      <c r="H6" s="7">
        <v>9.4899999999999998E-2</v>
      </c>
      <c r="I6" s="9">
        <f t="shared" si="0"/>
        <v>0.1898</v>
      </c>
      <c r="J6" s="10">
        <v>43800</v>
      </c>
    </row>
    <row r="7" spans="1:10" s="1" customFormat="1" ht="16.5" customHeight="1">
      <c r="A7" s="12" t="s">
        <v>266</v>
      </c>
      <c r="B7" s="13" t="s">
        <v>345</v>
      </c>
      <c r="C7" s="13" t="s">
        <v>346</v>
      </c>
      <c r="D7" s="12" t="s">
        <v>276</v>
      </c>
      <c r="E7" s="12" t="s">
        <v>277</v>
      </c>
      <c r="F7" s="13" t="s">
        <v>605</v>
      </c>
      <c r="G7" s="14">
        <v>2</v>
      </c>
      <c r="H7" s="7">
        <v>0.77649999999999997</v>
      </c>
      <c r="I7" s="9">
        <f t="shared" si="0"/>
        <v>1.5529999999999999</v>
      </c>
      <c r="J7" s="16">
        <v>45417</v>
      </c>
    </row>
    <row r="8" spans="1:10" s="1" customFormat="1" ht="16.5" customHeight="1">
      <c r="A8" s="4" t="s">
        <v>266</v>
      </c>
      <c r="B8" s="5" t="s">
        <v>345</v>
      </c>
      <c r="C8" s="5" t="s">
        <v>346</v>
      </c>
      <c r="D8" s="4" t="s">
        <v>608</v>
      </c>
      <c r="E8" s="4" t="s">
        <v>333</v>
      </c>
      <c r="F8" s="5" t="s">
        <v>607</v>
      </c>
      <c r="G8" s="6">
        <v>0.12</v>
      </c>
      <c r="H8" s="7">
        <v>2.7433999999999998</v>
      </c>
      <c r="I8" s="9">
        <f t="shared" si="0"/>
        <v>0.329208</v>
      </c>
      <c r="J8" s="10">
        <v>45417</v>
      </c>
    </row>
    <row r="9" spans="1:10" s="1" customFormat="1" ht="16.5" customHeight="1">
      <c r="A9" s="12" t="s">
        <v>266</v>
      </c>
      <c r="B9" s="13" t="s">
        <v>345</v>
      </c>
      <c r="C9" s="13" t="s">
        <v>346</v>
      </c>
      <c r="D9" s="12" t="s">
        <v>617</v>
      </c>
      <c r="E9" s="12" t="s">
        <v>618</v>
      </c>
      <c r="F9" s="13" t="s">
        <v>619</v>
      </c>
      <c r="G9" s="14">
        <v>2</v>
      </c>
      <c r="H9" s="7">
        <v>0.40276685208333302</v>
      </c>
      <c r="I9" s="9">
        <f t="shared" si="0"/>
        <v>0.80553370416666603</v>
      </c>
      <c r="J9" s="16">
        <v>43800</v>
      </c>
    </row>
    <row r="10" spans="1:10" s="1" customFormat="1" ht="16.5" customHeight="1">
      <c r="A10" s="4" t="s">
        <v>266</v>
      </c>
      <c r="B10" s="5" t="s">
        <v>345</v>
      </c>
      <c r="C10" s="5" t="s">
        <v>346</v>
      </c>
      <c r="D10" s="4" t="s">
        <v>620</v>
      </c>
      <c r="E10" s="4" t="s">
        <v>621</v>
      </c>
      <c r="F10" s="5" t="s">
        <v>349</v>
      </c>
      <c r="G10" s="6">
        <v>1</v>
      </c>
      <c r="H10" s="7">
        <v>0.35007122512820499</v>
      </c>
      <c r="I10" s="9">
        <f t="shared" si="0"/>
        <v>0.35007122512820499</v>
      </c>
      <c r="J10" s="10">
        <v>43800</v>
      </c>
    </row>
    <row r="11" spans="1:10" s="1" customFormat="1" ht="16.5" customHeight="1">
      <c r="A11" s="12" t="s">
        <v>266</v>
      </c>
      <c r="B11" s="13" t="s">
        <v>345</v>
      </c>
      <c r="C11" s="13" t="s">
        <v>346</v>
      </c>
      <c r="D11" s="12" t="s">
        <v>627</v>
      </c>
      <c r="E11" s="12" t="s">
        <v>628</v>
      </c>
      <c r="F11" s="13" t="s">
        <v>629</v>
      </c>
      <c r="G11" s="14">
        <v>2</v>
      </c>
      <c r="H11" s="7">
        <v>0.1429</v>
      </c>
      <c r="I11" s="9">
        <f t="shared" si="0"/>
        <v>0.2858</v>
      </c>
      <c r="J11" s="16">
        <v>43800</v>
      </c>
    </row>
    <row r="12" spans="1:10" s="1" customFormat="1" ht="16.5" customHeight="1">
      <c r="A12" s="4" t="s">
        <v>266</v>
      </c>
      <c r="B12" s="5" t="s">
        <v>345</v>
      </c>
      <c r="C12" s="5" t="s">
        <v>346</v>
      </c>
      <c r="D12" s="4" t="s">
        <v>573</v>
      </c>
      <c r="E12" s="4" t="s">
        <v>574</v>
      </c>
      <c r="F12" s="5" t="s">
        <v>575</v>
      </c>
      <c r="G12" s="6">
        <v>1</v>
      </c>
      <c r="H12" s="7">
        <v>0.26550000000000001</v>
      </c>
      <c r="I12" s="9">
        <f t="shared" si="0"/>
        <v>0.26550000000000001</v>
      </c>
      <c r="J12" s="10">
        <v>43800</v>
      </c>
    </row>
    <row r="13" spans="1:10" s="1" customFormat="1" ht="16.5" customHeight="1">
      <c r="A13" s="12" t="s">
        <v>266</v>
      </c>
      <c r="B13" s="13" t="s">
        <v>345</v>
      </c>
      <c r="C13" s="13" t="s">
        <v>346</v>
      </c>
      <c r="D13" s="12" t="s">
        <v>624</v>
      </c>
      <c r="E13" s="12" t="s">
        <v>625</v>
      </c>
      <c r="F13" s="13" t="s">
        <v>626</v>
      </c>
      <c r="G13" s="14">
        <v>2</v>
      </c>
      <c r="H13" s="7">
        <v>0.51729999999999998</v>
      </c>
      <c r="I13" s="9">
        <f t="shared" si="0"/>
        <v>1.0346</v>
      </c>
      <c r="J13" s="16">
        <v>43800</v>
      </c>
    </row>
    <row r="14" spans="1:10" s="1" customFormat="1" ht="16.5" customHeight="1">
      <c r="A14" s="4" t="s">
        <v>266</v>
      </c>
      <c r="B14" s="5" t="s">
        <v>345</v>
      </c>
      <c r="C14" s="5" t="s">
        <v>346</v>
      </c>
      <c r="D14" s="4" t="s">
        <v>622</v>
      </c>
      <c r="E14" s="4" t="s">
        <v>623</v>
      </c>
      <c r="F14" s="5" t="s">
        <v>349</v>
      </c>
      <c r="G14" s="6">
        <v>3</v>
      </c>
      <c r="H14" s="7">
        <v>0.221911090659341</v>
      </c>
      <c r="I14" s="9">
        <f t="shared" si="0"/>
        <v>0.66573327197802301</v>
      </c>
      <c r="J14" s="10">
        <v>44085</v>
      </c>
    </row>
    <row r="15" spans="1:10" s="1" customFormat="1" ht="16.5" customHeight="1">
      <c r="A15" s="12" t="s">
        <v>266</v>
      </c>
      <c r="B15" s="13" t="s">
        <v>345</v>
      </c>
      <c r="C15" s="13" t="s">
        <v>346</v>
      </c>
      <c r="D15" s="12" t="s">
        <v>460</v>
      </c>
      <c r="E15" s="12" t="s">
        <v>461</v>
      </c>
      <c r="F15" s="13" t="s">
        <v>462</v>
      </c>
      <c r="G15" s="14">
        <v>3</v>
      </c>
      <c r="H15" s="7">
        <v>6.2700000000000006E-2</v>
      </c>
      <c r="I15" s="9">
        <f t="shared" si="0"/>
        <v>0.18809999999999999</v>
      </c>
      <c r="J15" s="16">
        <v>43800</v>
      </c>
    </row>
    <row r="16" spans="1:10" s="1" customFormat="1" ht="16.5" customHeight="1">
      <c r="A16" s="4" t="s">
        <v>266</v>
      </c>
      <c r="B16" s="5" t="s">
        <v>345</v>
      </c>
      <c r="C16" s="5" t="s">
        <v>346</v>
      </c>
      <c r="D16" s="4" t="s">
        <v>458</v>
      </c>
      <c r="E16" s="4" t="s">
        <v>459</v>
      </c>
      <c r="F16" s="5" t="s">
        <v>349</v>
      </c>
      <c r="G16" s="6">
        <v>4</v>
      </c>
      <c r="H16" s="7">
        <v>0.119628418245735</v>
      </c>
      <c r="I16" s="9">
        <f t="shared" si="0"/>
        <v>0.47851367298294001</v>
      </c>
      <c r="J16" s="10">
        <v>43800</v>
      </c>
    </row>
    <row r="17" spans="1:10" s="1" customFormat="1" ht="16.5" customHeight="1">
      <c r="A17" s="12" t="s">
        <v>266</v>
      </c>
      <c r="B17" s="13" t="s">
        <v>345</v>
      </c>
      <c r="C17" s="13" t="s">
        <v>346</v>
      </c>
      <c r="D17" s="12" t="s">
        <v>630</v>
      </c>
      <c r="E17" s="12" t="s">
        <v>631</v>
      </c>
      <c r="F17" s="13" t="s">
        <v>632</v>
      </c>
      <c r="G17" s="14">
        <v>3</v>
      </c>
      <c r="H17" s="7">
        <v>0.13569999999999999</v>
      </c>
      <c r="I17" s="9">
        <f t="shared" si="0"/>
        <v>0.40710000000000002</v>
      </c>
      <c r="J17" s="16">
        <v>44085</v>
      </c>
    </row>
    <row r="18" spans="1:10">
      <c r="I18" s="11">
        <f>SUM(I2:I17)</f>
        <v>8.1588428607942909</v>
      </c>
    </row>
  </sheetData>
  <phoneticPr fontId="20" type="noConversion"/>
  <pageMargins left="0.75" right="0.75" top="1" bottom="1" header="0.5" footer="0.5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P28" sqref="P2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.5" customWidth="1"/>
    <col min="6" max="6" width="5.125" customWidth="1"/>
    <col min="7" max="7" width="9.25" style="11" customWidth="1"/>
    <col min="8" max="9" width="7.75" style="11" customWidth="1"/>
    <col min="10" max="10" width="7.7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315</v>
      </c>
      <c r="B2" s="5" t="s">
        <v>345</v>
      </c>
      <c r="C2" s="5" t="s">
        <v>346</v>
      </c>
      <c r="D2" s="4" t="s">
        <v>495</v>
      </c>
      <c r="E2" s="4" t="s">
        <v>471</v>
      </c>
      <c r="F2" s="5" t="s">
        <v>349</v>
      </c>
      <c r="G2" s="6">
        <v>1</v>
      </c>
      <c r="H2" s="7">
        <f>VLOOKUP(D:D,'[4]安路普产品报价 （不考虑合格率）'!$B:$AG,32,0)</f>
        <v>1.1306766742424199</v>
      </c>
      <c r="I2" s="9">
        <f t="shared" ref="I2:I7" si="0">H2*G2</f>
        <v>1.1306766742424199</v>
      </c>
      <c r="J2" s="10">
        <v>44295</v>
      </c>
    </row>
    <row r="3" spans="1:10" s="1" customFormat="1" ht="16.5" customHeight="1">
      <c r="A3" s="12" t="s">
        <v>315</v>
      </c>
      <c r="B3" s="13" t="s">
        <v>345</v>
      </c>
      <c r="C3" s="13" t="s">
        <v>346</v>
      </c>
      <c r="D3" s="12" t="s">
        <v>496</v>
      </c>
      <c r="E3" s="12" t="s">
        <v>497</v>
      </c>
      <c r="F3" s="13" t="s">
        <v>349</v>
      </c>
      <c r="G3" s="14">
        <v>2</v>
      </c>
      <c r="H3" s="7">
        <f>VLOOKUP(D:D,'[4]安路普产品报价 （不考虑合格率）'!$B:$AG,32,0)</f>
        <v>0.22402187506072899</v>
      </c>
      <c r="I3" s="9">
        <f t="shared" si="0"/>
        <v>0.44804375012145797</v>
      </c>
      <c r="J3" s="16">
        <v>44295</v>
      </c>
    </row>
    <row r="4" spans="1:10" s="1" customFormat="1" ht="16.5" customHeight="1">
      <c r="A4" s="4" t="s">
        <v>315</v>
      </c>
      <c r="B4" s="5" t="s">
        <v>345</v>
      </c>
      <c r="C4" s="5" t="s">
        <v>346</v>
      </c>
      <c r="D4" s="4" t="s">
        <v>498</v>
      </c>
      <c r="E4" s="4" t="s">
        <v>475</v>
      </c>
      <c r="F4" s="5" t="s">
        <v>349</v>
      </c>
      <c r="G4" s="6">
        <v>1</v>
      </c>
      <c r="H4" s="7">
        <f>VLOOKUP(D:D,'[4]安路普产品报价 （不考虑合格率）'!$B:$AG,32,0)</f>
        <v>0.15993154612834201</v>
      </c>
      <c r="I4" s="9">
        <f t="shared" si="0"/>
        <v>0.15993154612834201</v>
      </c>
      <c r="J4" s="10">
        <v>44295</v>
      </c>
    </row>
    <row r="5" spans="1:10" s="1" customFormat="1" ht="16.5" customHeight="1">
      <c r="A5" s="12" t="s">
        <v>315</v>
      </c>
      <c r="B5" s="13" t="s">
        <v>345</v>
      </c>
      <c r="C5" s="13" t="s">
        <v>346</v>
      </c>
      <c r="D5" s="12" t="s">
        <v>466</v>
      </c>
      <c r="E5" s="12" t="s">
        <v>467</v>
      </c>
      <c r="F5" s="13" t="s">
        <v>349</v>
      </c>
      <c r="G5" s="14">
        <v>1</v>
      </c>
      <c r="H5" s="7">
        <f>VLOOKUP(D:D,'[4]安路普产品报价 （不考虑合格率）'!$B:$AG,32,0)</f>
        <v>0.122682221214575</v>
      </c>
      <c r="I5" s="9">
        <f t="shared" si="0"/>
        <v>0.122682221214575</v>
      </c>
      <c r="J5" s="16">
        <v>44295</v>
      </c>
    </row>
    <row r="6" spans="1:10" s="1" customFormat="1" ht="16.5" customHeight="1">
      <c r="A6" s="4" t="s">
        <v>315</v>
      </c>
      <c r="B6" s="5" t="s">
        <v>345</v>
      </c>
      <c r="C6" s="5" t="s">
        <v>346</v>
      </c>
      <c r="D6" s="4" t="s">
        <v>468</v>
      </c>
      <c r="E6" s="4" t="s">
        <v>469</v>
      </c>
      <c r="F6" s="5" t="s">
        <v>349</v>
      </c>
      <c r="G6" s="6">
        <v>3</v>
      </c>
      <c r="H6" s="7">
        <v>0.15</v>
      </c>
      <c r="I6" s="9">
        <f t="shared" si="0"/>
        <v>0.45</v>
      </c>
      <c r="J6" s="10">
        <v>44295</v>
      </c>
    </row>
    <row r="7" spans="1:10" s="1" customFormat="1" ht="16.5" customHeight="1">
      <c r="A7" s="12" t="s">
        <v>315</v>
      </c>
      <c r="B7" s="13" t="s">
        <v>345</v>
      </c>
      <c r="C7" s="13" t="s">
        <v>346</v>
      </c>
      <c r="D7" s="12" t="s">
        <v>499</v>
      </c>
      <c r="E7" s="12" t="s">
        <v>500</v>
      </c>
      <c r="F7" s="13" t="s">
        <v>349</v>
      </c>
      <c r="G7" s="14">
        <v>1</v>
      </c>
      <c r="H7" s="7">
        <v>0.19</v>
      </c>
      <c r="I7" s="9">
        <f t="shared" si="0"/>
        <v>0.19</v>
      </c>
      <c r="J7" s="16">
        <v>44295</v>
      </c>
    </row>
    <row r="8" spans="1:10">
      <c r="I8" s="11">
        <f>SUM(I2:I7)</f>
        <v>2.5013341917067899</v>
      </c>
    </row>
  </sheetData>
  <phoneticPr fontId="20" type="noConversion"/>
  <pageMargins left="0.75" right="0.75" top="1" bottom="1" header="0.5" footer="0.5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K13" sqref="K13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.625" customWidth="1"/>
    <col min="6" max="6" width="12.8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317</v>
      </c>
      <c r="B2" s="5" t="s">
        <v>345</v>
      </c>
      <c r="C2" s="5" t="s">
        <v>346</v>
      </c>
      <c r="D2" s="4" t="s">
        <v>928</v>
      </c>
      <c r="E2" s="4" t="s">
        <v>423</v>
      </c>
      <c r="F2" s="5" t="s">
        <v>929</v>
      </c>
      <c r="G2" s="6">
        <v>1</v>
      </c>
      <c r="H2" s="7">
        <v>0.78</v>
      </c>
      <c r="I2" s="9">
        <v>0.78</v>
      </c>
      <c r="J2" s="10">
        <v>44328</v>
      </c>
    </row>
    <row r="3" spans="1:10" s="1" customFormat="1" ht="16.5" customHeight="1">
      <c r="A3" s="12" t="s">
        <v>317</v>
      </c>
      <c r="B3" s="13" t="s">
        <v>345</v>
      </c>
      <c r="C3" s="13" t="s">
        <v>346</v>
      </c>
      <c r="D3" s="12" t="s">
        <v>791</v>
      </c>
      <c r="E3" s="12" t="s">
        <v>792</v>
      </c>
      <c r="F3" s="13" t="s">
        <v>793</v>
      </c>
      <c r="G3" s="14">
        <v>1</v>
      </c>
      <c r="H3" s="17">
        <v>1.5487</v>
      </c>
      <c r="I3" s="18">
        <v>1.5487</v>
      </c>
      <c r="J3" s="16">
        <v>44328</v>
      </c>
    </row>
    <row r="4" spans="1:10">
      <c r="I4" s="11">
        <f>SUM(I2:I3)</f>
        <v>2.3287</v>
      </c>
    </row>
  </sheetData>
  <phoneticPr fontId="20" type="noConversion"/>
  <pageMargins left="0.75" right="0.75" top="1" bottom="1" header="0.5" footer="0.5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I18" sqref="I1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319</v>
      </c>
      <c r="B2" s="5" t="s">
        <v>345</v>
      </c>
      <c r="C2" s="5" t="s">
        <v>346</v>
      </c>
      <c r="D2" s="4" t="s">
        <v>523</v>
      </c>
      <c r="E2" s="4" t="s">
        <v>524</v>
      </c>
      <c r="F2" s="5" t="s">
        <v>525</v>
      </c>
      <c r="G2" s="6">
        <v>1</v>
      </c>
      <c r="H2" s="7">
        <v>5.8204000000000002</v>
      </c>
      <c r="I2" s="9">
        <f t="shared" ref="I2:I16" si="0">H2*G2</f>
        <v>5.8204000000000002</v>
      </c>
      <c r="J2" s="10">
        <v>44743</v>
      </c>
    </row>
    <row r="3" spans="1:10" s="1" customFormat="1" ht="16.5" customHeight="1">
      <c r="A3" s="12" t="s">
        <v>319</v>
      </c>
      <c r="B3" s="13" t="s">
        <v>345</v>
      </c>
      <c r="C3" s="13" t="s">
        <v>346</v>
      </c>
      <c r="D3" s="12" t="s">
        <v>223</v>
      </c>
      <c r="E3" s="12" t="s">
        <v>224</v>
      </c>
      <c r="F3" s="13" t="s">
        <v>444</v>
      </c>
      <c r="G3" s="14">
        <v>4</v>
      </c>
      <c r="H3" s="17">
        <v>0.120565034394672</v>
      </c>
      <c r="I3" s="9">
        <f t="shared" si="0"/>
        <v>0.48226013757868802</v>
      </c>
      <c r="J3" s="16">
        <v>44743</v>
      </c>
    </row>
    <row r="4" spans="1:10" s="1" customFormat="1" ht="16.5" customHeight="1">
      <c r="A4" s="4" t="s">
        <v>319</v>
      </c>
      <c r="B4" s="5" t="s">
        <v>345</v>
      </c>
      <c r="C4" s="5" t="s">
        <v>346</v>
      </c>
      <c r="D4" s="4" t="s">
        <v>526</v>
      </c>
      <c r="E4" s="4" t="s">
        <v>527</v>
      </c>
      <c r="F4" s="5" t="s">
        <v>349</v>
      </c>
      <c r="G4" s="6">
        <v>1</v>
      </c>
      <c r="H4" s="17">
        <v>3.10834578384212</v>
      </c>
      <c r="I4" s="9">
        <f t="shared" si="0"/>
        <v>3.10834578384212</v>
      </c>
      <c r="J4" s="10">
        <v>44743</v>
      </c>
    </row>
    <row r="5" spans="1:10" s="1" customFormat="1" ht="16.5" customHeight="1">
      <c r="A5" s="12" t="s">
        <v>319</v>
      </c>
      <c r="B5" s="13" t="s">
        <v>345</v>
      </c>
      <c r="C5" s="13" t="s">
        <v>346</v>
      </c>
      <c r="D5" s="12" t="s">
        <v>518</v>
      </c>
      <c r="E5" s="12" t="s">
        <v>519</v>
      </c>
      <c r="F5" s="13" t="s">
        <v>349</v>
      </c>
      <c r="G5" s="14">
        <v>0.18</v>
      </c>
      <c r="H5" s="17">
        <v>0.58899999999999997</v>
      </c>
      <c r="I5" s="9">
        <f t="shared" si="0"/>
        <v>0.10602</v>
      </c>
      <c r="J5" s="16">
        <v>44743</v>
      </c>
    </row>
    <row r="6" spans="1:10" s="1" customFormat="1" ht="16.5" customHeight="1">
      <c r="A6" s="4" t="s">
        <v>319</v>
      </c>
      <c r="B6" s="5" t="s">
        <v>345</v>
      </c>
      <c r="C6" s="5" t="s">
        <v>346</v>
      </c>
      <c r="D6" s="4" t="s">
        <v>483</v>
      </c>
      <c r="E6" s="4" t="s">
        <v>484</v>
      </c>
      <c r="F6" s="5" t="s">
        <v>349</v>
      </c>
      <c r="G6" s="6">
        <v>1</v>
      </c>
      <c r="H6" s="17">
        <v>0.24093969243986299</v>
      </c>
      <c r="I6" s="9">
        <f t="shared" si="0"/>
        <v>0.24093969243986299</v>
      </c>
      <c r="J6" s="10">
        <v>44743</v>
      </c>
    </row>
    <row r="7" spans="1:10" s="1" customFormat="1" ht="16.5" customHeight="1">
      <c r="A7" s="12" t="s">
        <v>319</v>
      </c>
      <c r="B7" s="13" t="s">
        <v>345</v>
      </c>
      <c r="C7" s="13" t="s">
        <v>346</v>
      </c>
      <c r="D7" s="12" t="s">
        <v>513</v>
      </c>
      <c r="E7" s="12" t="s">
        <v>514</v>
      </c>
      <c r="F7" s="13" t="s">
        <v>515</v>
      </c>
      <c r="G7" s="14">
        <v>1</v>
      </c>
      <c r="H7" s="17">
        <f>VLOOKUP(D:D,'SHT0016985'!D:H,5,0)</f>
        <v>0.05</v>
      </c>
      <c r="I7" s="9">
        <f t="shared" si="0"/>
        <v>0.05</v>
      </c>
      <c r="J7" s="16">
        <v>44743</v>
      </c>
    </row>
    <row r="8" spans="1:10" s="1" customFormat="1" ht="16.5" customHeight="1">
      <c r="A8" s="4" t="s">
        <v>319</v>
      </c>
      <c r="B8" s="5" t="s">
        <v>345</v>
      </c>
      <c r="C8" s="5" t="s">
        <v>346</v>
      </c>
      <c r="D8" s="4" t="s">
        <v>445</v>
      </c>
      <c r="E8" s="4" t="s">
        <v>446</v>
      </c>
      <c r="F8" s="5" t="s">
        <v>447</v>
      </c>
      <c r="G8" s="6">
        <v>0.69</v>
      </c>
      <c r="H8" s="17">
        <v>1.7257</v>
      </c>
      <c r="I8" s="9">
        <f t="shared" si="0"/>
        <v>1.190733</v>
      </c>
      <c r="J8" s="10">
        <v>44743</v>
      </c>
    </row>
    <row r="9" spans="1:10" s="1" customFormat="1" ht="16.5" customHeight="1">
      <c r="A9" s="12" t="s">
        <v>319</v>
      </c>
      <c r="B9" s="13" t="s">
        <v>345</v>
      </c>
      <c r="C9" s="13" t="s">
        <v>346</v>
      </c>
      <c r="D9" s="12" t="s">
        <v>332</v>
      </c>
      <c r="E9" s="12" t="s">
        <v>333</v>
      </c>
      <c r="F9" s="13" t="s">
        <v>448</v>
      </c>
      <c r="G9" s="14">
        <v>0.7</v>
      </c>
      <c r="H9" s="17">
        <v>1.6814</v>
      </c>
      <c r="I9" s="9">
        <f t="shared" si="0"/>
        <v>1.1769799999999999</v>
      </c>
      <c r="J9" s="16">
        <v>44743</v>
      </c>
    </row>
    <row r="10" spans="1:10" s="1" customFormat="1" ht="16.5" customHeight="1">
      <c r="A10" s="4" t="s">
        <v>319</v>
      </c>
      <c r="B10" s="5" t="s">
        <v>345</v>
      </c>
      <c r="C10" s="5" t="s">
        <v>346</v>
      </c>
      <c r="D10" s="4" t="s">
        <v>449</v>
      </c>
      <c r="E10" s="4" t="s">
        <v>450</v>
      </c>
      <c r="F10" s="5" t="s">
        <v>447</v>
      </c>
      <c r="G10" s="6">
        <v>1.37</v>
      </c>
      <c r="H10" s="17">
        <v>1.7257</v>
      </c>
      <c r="I10" s="9">
        <f t="shared" si="0"/>
        <v>2.3642089999999998</v>
      </c>
      <c r="J10" s="10">
        <v>44804</v>
      </c>
    </row>
    <row r="11" spans="1:10" s="1" customFormat="1" ht="16.5" customHeight="1">
      <c r="A11" s="12" t="s">
        <v>319</v>
      </c>
      <c r="B11" s="13" t="s">
        <v>345</v>
      </c>
      <c r="C11" s="13" t="s">
        <v>346</v>
      </c>
      <c r="D11" s="12" t="s">
        <v>1150</v>
      </c>
      <c r="E11" s="12" t="s">
        <v>1151</v>
      </c>
      <c r="F11" s="13" t="s">
        <v>349</v>
      </c>
      <c r="G11" s="14">
        <v>1</v>
      </c>
      <c r="H11" s="17">
        <v>0.96499999999999997</v>
      </c>
      <c r="I11" s="9">
        <f t="shared" si="0"/>
        <v>0.96499999999999997</v>
      </c>
      <c r="J11" s="16">
        <v>44743</v>
      </c>
    </row>
    <row r="12" spans="1:10" s="1" customFormat="1" ht="16.5" customHeight="1">
      <c r="A12" s="4" t="s">
        <v>319</v>
      </c>
      <c r="B12" s="5" t="s">
        <v>345</v>
      </c>
      <c r="C12" s="5" t="s">
        <v>346</v>
      </c>
      <c r="D12" s="4" t="s">
        <v>485</v>
      </c>
      <c r="E12" s="4" t="s">
        <v>486</v>
      </c>
      <c r="F12" s="5" t="s">
        <v>349</v>
      </c>
      <c r="G12" s="6">
        <v>1</v>
      </c>
      <c r="H12" s="17">
        <v>0.26550000000000001</v>
      </c>
      <c r="I12" s="9">
        <f t="shared" si="0"/>
        <v>0.26550000000000001</v>
      </c>
      <c r="J12" s="10">
        <v>44743</v>
      </c>
    </row>
    <row r="13" spans="1:10" s="1" customFormat="1" ht="16.5" customHeight="1">
      <c r="A13" s="12" t="s">
        <v>319</v>
      </c>
      <c r="B13" s="13" t="s">
        <v>345</v>
      </c>
      <c r="C13" s="13" t="s">
        <v>346</v>
      </c>
      <c r="D13" s="12" t="s">
        <v>487</v>
      </c>
      <c r="E13" s="12" t="s">
        <v>488</v>
      </c>
      <c r="F13" s="13" t="s">
        <v>489</v>
      </c>
      <c r="G13" s="14">
        <v>1</v>
      </c>
      <c r="H13" s="17">
        <v>0.1862</v>
      </c>
      <c r="I13" s="9">
        <f t="shared" si="0"/>
        <v>0.1862</v>
      </c>
      <c r="J13" s="16">
        <v>44743</v>
      </c>
    </row>
    <row r="14" spans="1:10" s="1" customFormat="1" ht="16.5" customHeight="1">
      <c r="A14" s="4" t="s">
        <v>319</v>
      </c>
      <c r="B14" s="5" t="s">
        <v>345</v>
      </c>
      <c r="C14" s="5" t="s">
        <v>346</v>
      </c>
      <c r="D14" s="4" t="s">
        <v>534</v>
      </c>
      <c r="E14" s="4" t="s">
        <v>535</v>
      </c>
      <c r="F14" s="5" t="s">
        <v>349</v>
      </c>
      <c r="G14" s="6">
        <v>1</v>
      </c>
      <c r="H14" s="17">
        <v>0.26</v>
      </c>
      <c r="I14" s="9">
        <f t="shared" si="0"/>
        <v>0.26</v>
      </c>
      <c r="J14" s="10">
        <v>44743</v>
      </c>
    </row>
    <row r="15" spans="1:10" s="1" customFormat="1" ht="16.5" customHeight="1">
      <c r="A15" s="12" t="s">
        <v>319</v>
      </c>
      <c r="B15" s="13" t="s">
        <v>345</v>
      </c>
      <c r="C15" s="13" t="s">
        <v>346</v>
      </c>
      <c r="D15" s="12" t="s">
        <v>440</v>
      </c>
      <c r="E15" s="12" t="s">
        <v>441</v>
      </c>
      <c r="F15" s="13" t="s">
        <v>442</v>
      </c>
      <c r="G15" s="14">
        <v>0.05</v>
      </c>
      <c r="H15" s="17">
        <v>0.40350000000000003</v>
      </c>
      <c r="I15" s="9">
        <f t="shared" si="0"/>
        <v>2.0174999999999998E-2</v>
      </c>
      <c r="J15" s="16">
        <v>44837</v>
      </c>
    </row>
    <row r="16" spans="1:10" s="1" customFormat="1" ht="16.5" customHeight="1">
      <c r="A16" s="4" t="s">
        <v>319</v>
      </c>
      <c r="B16" s="5" t="s">
        <v>345</v>
      </c>
      <c r="C16" s="5" t="s">
        <v>346</v>
      </c>
      <c r="D16" s="4" t="s">
        <v>463</v>
      </c>
      <c r="E16" s="4" t="s">
        <v>464</v>
      </c>
      <c r="F16" s="5" t="s">
        <v>465</v>
      </c>
      <c r="G16" s="6">
        <v>1.67E-2</v>
      </c>
      <c r="H16" s="17">
        <v>6.2127999999999997</v>
      </c>
      <c r="I16" s="9">
        <f t="shared" si="0"/>
        <v>0.10375376</v>
      </c>
      <c r="J16" s="10">
        <v>44837</v>
      </c>
    </row>
    <row r="17" spans="1:10">
      <c r="I17" s="11">
        <f>SUM(I2:I16)</f>
        <v>16.340516373860702</v>
      </c>
    </row>
    <row r="19" spans="1:10" s="1" customFormat="1" ht="12.75">
      <c r="A19" s="2" t="s">
        <v>336</v>
      </c>
      <c r="B19" s="2" t="s">
        <v>337</v>
      </c>
      <c r="C19" s="2" t="s">
        <v>338</v>
      </c>
      <c r="D19" s="2" t="s">
        <v>339</v>
      </c>
      <c r="E19" s="2" t="s">
        <v>340</v>
      </c>
      <c r="F19" s="2" t="s">
        <v>340</v>
      </c>
      <c r="G19" s="3" t="s">
        <v>341</v>
      </c>
      <c r="H19" s="3" t="s">
        <v>342</v>
      </c>
      <c r="I19" s="3" t="s">
        <v>343</v>
      </c>
      <c r="J19" s="8" t="s">
        <v>344</v>
      </c>
    </row>
    <row r="20" spans="1:10" s="1" customFormat="1" ht="16.5" customHeight="1">
      <c r="A20" s="4" t="s">
        <v>523</v>
      </c>
      <c r="B20" s="5" t="s">
        <v>345</v>
      </c>
      <c r="C20" s="5" t="s">
        <v>346</v>
      </c>
      <c r="D20" s="4" t="s">
        <v>544</v>
      </c>
      <c r="E20" s="4" t="s">
        <v>545</v>
      </c>
      <c r="F20" s="5" t="s">
        <v>546</v>
      </c>
      <c r="G20" s="6">
        <v>2</v>
      </c>
      <c r="H20" s="7">
        <v>0.05</v>
      </c>
      <c r="I20" s="9">
        <f t="shared" ref="I20:I30" si="1">H20*G20</f>
        <v>0.1</v>
      </c>
      <c r="J20" s="10">
        <v>44136</v>
      </c>
    </row>
    <row r="21" spans="1:10" s="1" customFormat="1" ht="16.5" customHeight="1">
      <c r="A21" s="12" t="s">
        <v>523</v>
      </c>
      <c r="B21" s="13" t="s">
        <v>345</v>
      </c>
      <c r="C21" s="13" t="s">
        <v>346</v>
      </c>
      <c r="D21" s="12" t="s">
        <v>547</v>
      </c>
      <c r="E21" s="12" t="s">
        <v>548</v>
      </c>
      <c r="F21" s="13" t="s">
        <v>349</v>
      </c>
      <c r="G21" s="14">
        <v>1</v>
      </c>
      <c r="H21" s="7">
        <v>1.05</v>
      </c>
      <c r="I21" s="9">
        <f t="shared" si="1"/>
        <v>1.05</v>
      </c>
      <c r="J21" s="16">
        <v>44136</v>
      </c>
    </row>
    <row r="22" spans="1:10" s="1" customFormat="1" ht="16.5" customHeight="1">
      <c r="A22" s="4" t="s">
        <v>523</v>
      </c>
      <c r="B22" s="5" t="s">
        <v>345</v>
      </c>
      <c r="C22" s="5" t="s">
        <v>346</v>
      </c>
      <c r="D22" s="4" t="s">
        <v>549</v>
      </c>
      <c r="E22" s="4" t="s">
        <v>550</v>
      </c>
      <c r="F22" s="5" t="s">
        <v>349</v>
      </c>
      <c r="G22" s="6">
        <v>1</v>
      </c>
      <c r="H22" s="7">
        <v>0.64</v>
      </c>
      <c r="I22" s="9">
        <f t="shared" si="1"/>
        <v>0.64</v>
      </c>
      <c r="J22" s="10">
        <v>44136</v>
      </c>
    </row>
    <row r="23" spans="1:10" s="1" customFormat="1" ht="16.5" customHeight="1">
      <c r="A23" s="12" t="s">
        <v>523</v>
      </c>
      <c r="B23" s="13" t="s">
        <v>345</v>
      </c>
      <c r="C23" s="13" t="s">
        <v>346</v>
      </c>
      <c r="D23" s="12" t="s">
        <v>551</v>
      </c>
      <c r="E23" s="12" t="s">
        <v>552</v>
      </c>
      <c r="F23" s="13" t="s">
        <v>349</v>
      </c>
      <c r="G23" s="14">
        <v>1</v>
      </c>
      <c r="H23" s="7">
        <v>0.63</v>
      </c>
      <c r="I23" s="9">
        <f t="shared" si="1"/>
        <v>0.63</v>
      </c>
      <c r="J23" s="16">
        <v>44136</v>
      </c>
    </row>
    <row r="24" spans="1:10" s="1" customFormat="1" ht="16.5" customHeight="1">
      <c r="A24" s="4" t="s">
        <v>523</v>
      </c>
      <c r="B24" s="5" t="s">
        <v>345</v>
      </c>
      <c r="C24" s="5" t="s">
        <v>346</v>
      </c>
      <c r="D24" s="4" t="s">
        <v>553</v>
      </c>
      <c r="E24" s="4" t="s">
        <v>554</v>
      </c>
      <c r="F24" s="5" t="s">
        <v>349</v>
      </c>
      <c r="G24" s="6">
        <v>1</v>
      </c>
      <c r="H24" s="7">
        <v>0.57999999999999996</v>
      </c>
      <c r="I24" s="9">
        <f t="shared" si="1"/>
        <v>0.57999999999999996</v>
      </c>
      <c r="J24" s="10">
        <v>44136</v>
      </c>
    </row>
    <row r="25" spans="1:10" s="1" customFormat="1" ht="16.5" customHeight="1">
      <c r="A25" s="12" t="s">
        <v>523</v>
      </c>
      <c r="B25" s="13" t="s">
        <v>345</v>
      </c>
      <c r="C25" s="13" t="s">
        <v>346</v>
      </c>
      <c r="D25" s="12" t="s">
        <v>555</v>
      </c>
      <c r="E25" s="12" t="s">
        <v>556</v>
      </c>
      <c r="F25" s="13" t="s">
        <v>349</v>
      </c>
      <c r="G25" s="14">
        <v>1</v>
      </c>
      <c r="H25" s="7">
        <v>0.59</v>
      </c>
      <c r="I25" s="9">
        <f t="shared" si="1"/>
        <v>0.59</v>
      </c>
      <c r="J25" s="16">
        <v>44136</v>
      </c>
    </row>
    <row r="26" spans="1:10" s="1" customFormat="1" ht="16.5" customHeight="1">
      <c r="A26" s="4" t="s">
        <v>523</v>
      </c>
      <c r="B26" s="5" t="s">
        <v>345</v>
      </c>
      <c r="C26" s="5" t="s">
        <v>346</v>
      </c>
      <c r="D26" s="4" t="s">
        <v>557</v>
      </c>
      <c r="E26" s="4" t="s">
        <v>558</v>
      </c>
      <c r="F26" s="5" t="s">
        <v>349</v>
      </c>
      <c r="G26" s="6">
        <v>1</v>
      </c>
      <c r="H26" s="7">
        <v>0.4</v>
      </c>
      <c r="I26" s="9">
        <f t="shared" si="1"/>
        <v>0.4</v>
      </c>
      <c r="J26" s="10">
        <v>44136</v>
      </c>
    </row>
    <row r="27" spans="1:10" s="1" customFormat="1" ht="16.5" customHeight="1">
      <c r="A27" s="12" t="s">
        <v>523</v>
      </c>
      <c r="B27" s="13" t="s">
        <v>345</v>
      </c>
      <c r="C27" s="13" t="s">
        <v>346</v>
      </c>
      <c r="D27" s="12" t="s">
        <v>559</v>
      </c>
      <c r="E27" s="12" t="s">
        <v>560</v>
      </c>
      <c r="F27" s="13" t="s">
        <v>349</v>
      </c>
      <c r="G27" s="14">
        <v>1</v>
      </c>
      <c r="H27" s="7">
        <v>0.4</v>
      </c>
      <c r="I27" s="9">
        <f t="shared" si="1"/>
        <v>0.4</v>
      </c>
      <c r="J27" s="16">
        <v>44136</v>
      </c>
    </row>
    <row r="28" spans="1:10" s="1" customFormat="1" ht="16.5" customHeight="1">
      <c r="A28" s="4" t="s">
        <v>523</v>
      </c>
      <c r="B28" s="5" t="s">
        <v>345</v>
      </c>
      <c r="C28" s="5" t="s">
        <v>346</v>
      </c>
      <c r="D28" s="4" t="s">
        <v>561</v>
      </c>
      <c r="E28" s="4" t="s">
        <v>562</v>
      </c>
      <c r="F28" s="5" t="s">
        <v>563</v>
      </c>
      <c r="G28" s="6">
        <v>4</v>
      </c>
      <c r="H28" s="7">
        <v>0.1196</v>
      </c>
      <c r="I28" s="9">
        <f t="shared" si="1"/>
        <v>0.47839999999999999</v>
      </c>
      <c r="J28" s="10">
        <v>44136</v>
      </c>
    </row>
    <row r="29" spans="1:10" s="1" customFormat="1" ht="16.5" customHeight="1">
      <c r="A29" s="12" t="s">
        <v>523</v>
      </c>
      <c r="B29" s="13" t="s">
        <v>345</v>
      </c>
      <c r="C29" s="13" t="s">
        <v>346</v>
      </c>
      <c r="D29" s="12" t="s">
        <v>564</v>
      </c>
      <c r="E29" s="12" t="s">
        <v>565</v>
      </c>
      <c r="F29" s="13" t="s">
        <v>566</v>
      </c>
      <c r="G29" s="14">
        <v>4</v>
      </c>
      <c r="H29" s="7">
        <v>0.16300000000000001</v>
      </c>
      <c r="I29" s="9">
        <f t="shared" si="1"/>
        <v>0.65200000000000002</v>
      </c>
      <c r="J29" s="16">
        <v>44424</v>
      </c>
    </row>
    <row r="30" spans="1:10" s="1" customFormat="1" ht="16.5" customHeight="1">
      <c r="A30" s="4" t="s">
        <v>523</v>
      </c>
      <c r="B30" s="5" t="s">
        <v>345</v>
      </c>
      <c r="C30" s="5" t="s">
        <v>346</v>
      </c>
      <c r="D30" s="4" t="s">
        <v>567</v>
      </c>
      <c r="E30" s="4" t="s">
        <v>568</v>
      </c>
      <c r="F30" s="5" t="s">
        <v>349</v>
      </c>
      <c r="G30" s="6">
        <v>2</v>
      </c>
      <c r="H30" s="7">
        <v>0.15</v>
      </c>
      <c r="I30" s="9">
        <f t="shared" si="1"/>
        <v>0.3</v>
      </c>
      <c r="J30" s="10">
        <v>44561</v>
      </c>
    </row>
    <row r="31" spans="1:10">
      <c r="I31" s="11">
        <f>SUM(I18:I30)</f>
        <v>5.8204000000000002</v>
      </c>
    </row>
    <row r="33" spans="1:10" s="1" customFormat="1" ht="12.75">
      <c r="A33" s="2" t="s">
        <v>336</v>
      </c>
      <c r="B33" s="2" t="s">
        <v>337</v>
      </c>
      <c r="C33" s="2" t="s">
        <v>338</v>
      </c>
      <c r="D33" s="2" t="s">
        <v>339</v>
      </c>
      <c r="E33" s="2" t="s">
        <v>340</v>
      </c>
      <c r="F33" s="2" t="s">
        <v>340</v>
      </c>
      <c r="G33" s="3" t="s">
        <v>341</v>
      </c>
      <c r="H33" s="3" t="s">
        <v>342</v>
      </c>
      <c r="I33" s="3" t="s">
        <v>343</v>
      </c>
      <c r="J33" s="8" t="s">
        <v>344</v>
      </c>
    </row>
    <row r="34" spans="1:10" s="1" customFormat="1" ht="16.5" customHeight="1">
      <c r="A34" s="4" t="s">
        <v>532</v>
      </c>
      <c r="B34" s="5" t="s">
        <v>345</v>
      </c>
      <c r="C34" s="5" t="s">
        <v>346</v>
      </c>
      <c r="D34" s="4" t="s">
        <v>569</v>
      </c>
      <c r="E34" s="4" t="s">
        <v>570</v>
      </c>
      <c r="F34" s="5" t="s">
        <v>349</v>
      </c>
      <c r="G34" s="6">
        <v>1</v>
      </c>
      <c r="H34" s="7">
        <v>0.291913405677656</v>
      </c>
      <c r="I34" s="9">
        <f t="shared" ref="I34:I36" si="2">H34*G34</f>
        <v>0.291913405677656</v>
      </c>
      <c r="J34" s="10">
        <v>44835</v>
      </c>
    </row>
    <row r="35" spans="1:10" s="1" customFormat="1" ht="16.5" customHeight="1">
      <c r="A35" s="12" t="s">
        <v>532</v>
      </c>
      <c r="B35" s="13" t="s">
        <v>345</v>
      </c>
      <c r="C35" s="13" t="s">
        <v>346</v>
      </c>
      <c r="D35" s="12" t="s">
        <v>571</v>
      </c>
      <c r="E35" s="12" t="s">
        <v>572</v>
      </c>
      <c r="F35" s="13" t="s">
        <v>349</v>
      </c>
      <c r="G35" s="14">
        <v>1</v>
      </c>
      <c r="H35" s="7">
        <v>3</v>
      </c>
      <c r="I35" s="9">
        <f t="shared" si="2"/>
        <v>3</v>
      </c>
      <c r="J35" s="16">
        <v>44835</v>
      </c>
    </row>
    <row r="36" spans="1:10" s="1" customFormat="1" ht="16.5" customHeight="1">
      <c r="A36" s="4" t="s">
        <v>532</v>
      </c>
      <c r="B36" s="5" t="s">
        <v>345</v>
      </c>
      <c r="C36" s="5" t="s">
        <v>346</v>
      </c>
      <c r="D36" s="4" t="s">
        <v>573</v>
      </c>
      <c r="E36" s="4" t="s">
        <v>574</v>
      </c>
      <c r="F36" s="5" t="s">
        <v>575</v>
      </c>
      <c r="G36" s="6">
        <v>1</v>
      </c>
      <c r="H36" s="7">
        <v>0.26550000000000001</v>
      </c>
      <c r="I36" s="9">
        <f t="shared" si="2"/>
        <v>0.26550000000000001</v>
      </c>
      <c r="J36" s="10">
        <v>44835</v>
      </c>
    </row>
    <row r="37" spans="1:10">
      <c r="I37" s="11">
        <f>SUM(I34:I36)</f>
        <v>3.5574134056776598</v>
      </c>
    </row>
  </sheetData>
  <phoneticPr fontId="20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8" sqref="D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3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14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1</v>
      </c>
      <c r="H2" s="7">
        <f>VLOOKUP(D:D,'SHT0012022'!D:H,5,0)</f>
        <v>0.120565034394672</v>
      </c>
      <c r="I2" s="9">
        <f t="shared" ref="I2:I10" si="0">H2*G2</f>
        <v>0.120565034394672</v>
      </c>
      <c r="J2" s="10">
        <v>44404</v>
      </c>
    </row>
    <row r="3" spans="1:10" s="1" customFormat="1" ht="16.5" customHeight="1">
      <c r="A3" s="12" t="s">
        <v>14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0.73</v>
      </c>
      <c r="H3" s="7">
        <v>1.6814</v>
      </c>
      <c r="I3" s="9">
        <f t="shared" si="0"/>
        <v>1.227422</v>
      </c>
      <c r="J3" s="16">
        <v>44440</v>
      </c>
    </row>
    <row r="4" spans="1:10" s="1" customFormat="1" ht="16.5" customHeight="1">
      <c r="A4" s="4" t="s">
        <v>14</v>
      </c>
      <c r="B4" s="5" t="s">
        <v>345</v>
      </c>
      <c r="C4" s="5" t="s">
        <v>346</v>
      </c>
      <c r="D4" s="4" t="s">
        <v>501</v>
      </c>
      <c r="E4" s="4" t="s">
        <v>502</v>
      </c>
      <c r="F4" s="5" t="s">
        <v>349</v>
      </c>
      <c r="G4" s="6">
        <v>1</v>
      </c>
      <c r="H4" s="7">
        <v>1.4158999999999999</v>
      </c>
      <c r="I4" s="9">
        <f t="shared" si="0"/>
        <v>1.4158999999999999</v>
      </c>
      <c r="J4" s="10">
        <v>44404</v>
      </c>
    </row>
    <row r="5" spans="1:10" s="1" customFormat="1" ht="16.5" customHeight="1">
      <c r="A5" s="12" t="s">
        <v>14</v>
      </c>
      <c r="B5" s="13" t="s">
        <v>345</v>
      </c>
      <c r="C5" s="13" t="s">
        <v>346</v>
      </c>
      <c r="D5" s="12" t="s">
        <v>743</v>
      </c>
      <c r="E5" s="12" t="s">
        <v>744</v>
      </c>
      <c r="F5" s="13" t="s">
        <v>349</v>
      </c>
      <c r="G5" s="14">
        <v>1</v>
      </c>
      <c r="H5" s="7">
        <v>6.3601350315789498</v>
      </c>
      <c r="I5" s="9">
        <f t="shared" si="0"/>
        <v>6.3601350315789498</v>
      </c>
      <c r="J5" s="16">
        <v>44287</v>
      </c>
    </row>
    <row r="6" spans="1:10" s="1" customFormat="1" ht="16.5" customHeight="1">
      <c r="A6" s="4" t="s">
        <v>14</v>
      </c>
      <c r="B6" s="5" t="s">
        <v>345</v>
      </c>
      <c r="C6" s="5" t="s">
        <v>346</v>
      </c>
      <c r="D6" s="4" t="s">
        <v>437</v>
      </c>
      <c r="E6" s="4" t="s">
        <v>438</v>
      </c>
      <c r="F6" s="5" t="s">
        <v>439</v>
      </c>
      <c r="G6" s="6">
        <v>3.3300000000000003E-2</v>
      </c>
      <c r="H6" s="7">
        <v>6.1791999999999998</v>
      </c>
      <c r="I6" s="9">
        <f t="shared" si="0"/>
        <v>0.20576736000000001</v>
      </c>
      <c r="J6" s="10">
        <v>44287</v>
      </c>
    </row>
    <row r="7" spans="1:10" s="1" customFormat="1" ht="16.5" customHeight="1">
      <c r="A7" s="12" t="s">
        <v>14</v>
      </c>
      <c r="B7" s="13" t="s">
        <v>345</v>
      </c>
      <c r="C7" s="13" t="s">
        <v>346</v>
      </c>
      <c r="D7" s="12" t="s">
        <v>440</v>
      </c>
      <c r="E7" s="12" t="s">
        <v>441</v>
      </c>
      <c r="F7" s="13" t="s">
        <v>442</v>
      </c>
      <c r="G7" s="14">
        <v>3.3300000000000003E-2</v>
      </c>
      <c r="H7" s="7">
        <f>VLOOKUP(D:D,'SHT0012022'!D:H,5,0)</f>
        <v>0.40350000000000003</v>
      </c>
      <c r="I7" s="9">
        <f t="shared" si="0"/>
        <v>1.343655E-2</v>
      </c>
      <c r="J7" s="16">
        <v>44287</v>
      </c>
    </row>
    <row r="8" spans="1:10" s="1" customFormat="1" ht="16.5" customHeight="1">
      <c r="A8" s="4" t="s">
        <v>14</v>
      </c>
      <c r="B8" s="5" t="s">
        <v>345</v>
      </c>
      <c r="C8" s="5" t="s">
        <v>346</v>
      </c>
      <c r="D8" s="4" t="s">
        <v>507</v>
      </c>
      <c r="E8" s="4" t="s">
        <v>508</v>
      </c>
      <c r="F8" s="5" t="s">
        <v>509</v>
      </c>
      <c r="G8" s="6">
        <v>1</v>
      </c>
      <c r="H8" s="7">
        <v>16.2</v>
      </c>
      <c r="I8" s="9">
        <f t="shared" si="0"/>
        <v>16.2</v>
      </c>
      <c r="J8" s="10">
        <v>44287</v>
      </c>
    </row>
    <row r="9" spans="1:10" s="1" customFormat="1" ht="16.5" customHeight="1">
      <c r="A9" s="12" t="s">
        <v>14</v>
      </c>
      <c r="B9" s="13" t="s">
        <v>345</v>
      </c>
      <c r="C9" s="13" t="s">
        <v>346</v>
      </c>
      <c r="D9" s="12" t="s">
        <v>510</v>
      </c>
      <c r="E9" s="12" t="s">
        <v>511</v>
      </c>
      <c r="F9" s="13" t="s">
        <v>512</v>
      </c>
      <c r="G9" s="14">
        <v>2</v>
      </c>
      <c r="H9" s="7">
        <v>1.55</v>
      </c>
      <c r="I9" s="9">
        <f t="shared" si="0"/>
        <v>3.1</v>
      </c>
      <c r="J9" s="16">
        <v>44287</v>
      </c>
    </row>
    <row r="10" spans="1:10" s="1" customFormat="1" ht="16.5" customHeight="1">
      <c r="A10" s="4" t="s">
        <v>14</v>
      </c>
      <c r="B10" s="5" t="s">
        <v>345</v>
      </c>
      <c r="C10" s="5" t="s">
        <v>346</v>
      </c>
      <c r="D10" s="4" t="s">
        <v>745</v>
      </c>
      <c r="E10" s="4" t="s">
        <v>506</v>
      </c>
      <c r="F10" s="5" t="s">
        <v>349</v>
      </c>
      <c r="G10" s="6">
        <v>1</v>
      </c>
      <c r="H10" s="7">
        <v>6.9489754789473697</v>
      </c>
      <c r="I10" s="9">
        <f t="shared" si="0"/>
        <v>6.9489754789473697</v>
      </c>
      <c r="J10" s="10">
        <v>44287</v>
      </c>
    </row>
    <row r="11" spans="1:10">
      <c r="I11" s="11">
        <f>SUM(I2:I10)</f>
        <v>35.592201454921003</v>
      </c>
    </row>
  </sheetData>
  <phoneticPr fontId="20" type="noConversion"/>
  <pageMargins left="0.75" right="0.75" top="1" bottom="1" header="0.5" footer="0.5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9" sqref="I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5.12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321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2</v>
      </c>
      <c r="H2" s="7">
        <v>0.05</v>
      </c>
      <c r="I2" s="9">
        <f t="shared" ref="I2:I7" si="0">H2*G2</f>
        <v>0.1</v>
      </c>
      <c r="J2" s="10">
        <v>45230</v>
      </c>
    </row>
    <row r="3" spans="1:10" s="1" customFormat="1" ht="16.5" customHeight="1">
      <c r="A3" s="12" t="s">
        <v>321</v>
      </c>
      <c r="B3" s="13" t="s">
        <v>345</v>
      </c>
      <c r="C3" s="13" t="s">
        <v>346</v>
      </c>
      <c r="D3" s="12" t="s">
        <v>952</v>
      </c>
      <c r="E3" s="12" t="s">
        <v>953</v>
      </c>
      <c r="F3" s="13" t="s">
        <v>349</v>
      </c>
      <c r="G3" s="14">
        <v>1</v>
      </c>
      <c r="H3" s="7">
        <v>15.418557665909701</v>
      </c>
      <c r="I3" s="9">
        <f t="shared" si="0"/>
        <v>15.418557665909701</v>
      </c>
      <c r="J3" s="16">
        <v>45230</v>
      </c>
    </row>
    <row r="4" spans="1:10" s="1" customFormat="1" ht="16.5" customHeight="1">
      <c r="A4" s="4" t="s">
        <v>321</v>
      </c>
      <c r="B4" s="5" t="s">
        <v>345</v>
      </c>
      <c r="C4" s="5" t="s">
        <v>346</v>
      </c>
      <c r="D4" s="4" t="s">
        <v>991</v>
      </c>
      <c r="E4" s="4" t="s">
        <v>537</v>
      </c>
      <c r="F4" s="5" t="s">
        <v>349</v>
      </c>
      <c r="G4" s="6">
        <v>1</v>
      </c>
      <c r="H4" s="7">
        <v>0.57086444727891195</v>
      </c>
      <c r="I4" s="9">
        <f t="shared" si="0"/>
        <v>0.57086444727891195</v>
      </c>
      <c r="J4" s="10">
        <v>45230</v>
      </c>
    </row>
    <row r="5" spans="1:10" s="1" customFormat="1" ht="16.5" customHeight="1">
      <c r="A5" s="12" t="s">
        <v>321</v>
      </c>
      <c r="B5" s="13" t="s">
        <v>345</v>
      </c>
      <c r="C5" s="13" t="s">
        <v>346</v>
      </c>
      <c r="D5" s="12" t="s">
        <v>1204</v>
      </c>
      <c r="E5" s="12" t="s">
        <v>1205</v>
      </c>
      <c r="F5" s="13" t="s">
        <v>349</v>
      </c>
      <c r="G5" s="14">
        <v>1</v>
      </c>
      <c r="H5" s="7">
        <v>0.50635661224489903</v>
      </c>
      <c r="I5" s="9">
        <f t="shared" si="0"/>
        <v>0.50635661224489903</v>
      </c>
      <c r="J5" s="16">
        <v>45230</v>
      </c>
    </row>
    <row r="6" spans="1:10" s="1" customFormat="1" ht="16.5" customHeight="1">
      <c r="A6" s="4" t="s">
        <v>321</v>
      </c>
      <c r="B6" s="5" t="s">
        <v>345</v>
      </c>
      <c r="C6" s="5" t="s">
        <v>346</v>
      </c>
      <c r="D6" s="4" t="s">
        <v>992</v>
      </c>
      <c r="E6" s="4" t="s">
        <v>993</v>
      </c>
      <c r="F6" s="5" t="s">
        <v>349</v>
      </c>
      <c r="G6" s="6">
        <v>1</v>
      </c>
      <c r="H6" s="7">
        <v>0.22321320697278901</v>
      </c>
      <c r="I6" s="9">
        <f t="shared" si="0"/>
        <v>0.22321320697278901</v>
      </c>
      <c r="J6" s="10">
        <v>45230</v>
      </c>
    </row>
    <row r="7" spans="1:10" s="1" customFormat="1" ht="16.5" customHeight="1">
      <c r="A7" s="12" t="s">
        <v>321</v>
      </c>
      <c r="B7" s="13" t="s">
        <v>345</v>
      </c>
      <c r="C7" s="13" t="s">
        <v>346</v>
      </c>
      <c r="D7" s="12" t="s">
        <v>1206</v>
      </c>
      <c r="E7" s="12" t="s">
        <v>1207</v>
      </c>
      <c r="F7" s="13" t="s">
        <v>349</v>
      </c>
      <c r="G7" s="14">
        <v>1</v>
      </c>
      <c r="H7" s="7">
        <v>0.50635661224489903</v>
      </c>
      <c r="I7" s="9">
        <f t="shared" si="0"/>
        <v>0.50635661224489903</v>
      </c>
      <c r="J7" s="16">
        <v>45230</v>
      </c>
    </row>
    <row r="8" spans="1:10">
      <c r="I8" s="11">
        <f>SUM(I2:I7)</f>
        <v>17.325348544651199</v>
      </c>
    </row>
  </sheetData>
  <phoneticPr fontId="20" type="noConversion"/>
  <pageMargins left="0.75" right="0.75" top="1" bottom="1" header="0.5" footer="0.5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sqref="A1:XFD6"/>
    </sheetView>
  </sheetViews>
  <sheetFormatPr defaultColWidth="8.75" defaultRowHeight="13.5"/>
  <cols>
    <col min="7" max="8" width="8.75" style="11"/>
    <col min="9" max="9" width="12.875" style="1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323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2</v>
      </c>
      <c r="H2" s="7">
        <v>0.05</v>
      </c>
      <c r="I2" s="9">
        <f t="shared" ref="I2:I7" si="0">H2*G2</f>
        <v>0.1</v>
      </c>
      <c r="J2" s="10">
        <v>45230</v>
      </c>
    </row>
    <row r="3" spans="1:10" s="1" customFormat="1" ht="16.5" customHeight="1">
      <c r="A3" s="12" t="s">
        <v>323</v>
      </c>
      <c r="B3" s="13" t="s">
        <v>345</v>
      </c>
      <c r="C3" s="13" t="s">
        <v>346</v>
      </c>
      <c r="D3" s="12" t="s">
        <v>952</v>
      </c>
      <c r="E3" s="12" t="s">
        <v>953</v>
      </c>
      <c r="F3" s="13" t="s">
        <v>349</v>
      </c>
      <c r="G3" s="14">
        <v>1</v>
      </c>
      <c r="H3" s="7">
        <v>15.418557665909701</v>
      </c>
      <c r="I3" s="9">
        <f t="shared" si="0"/>
        <v>15.418557665909701</v>
      </c>
      <c r="J3" s="16">
        <v>45230</v>
      </c>
    </row>
    <row r="4" spans="1:10" s="1" customFormat="1" ht="16.5" customHeight="1">
      <c r="A4" s="4" t="s">
        <v>323</v>
      </c>
      <c r="B4" s="5" t="s">
        <v>345</v>
      </c>
      <c r="C4" s="5" t="s">
        <v>346</v>
      </c>
      <c r="D4" s="4" t="s">
        <v>991</v>
      </c>
      <c r="E4" s="4" t="s">
        <v>537</v>
      </c>
      <c r="F4" s="5" t="s">
        <v>349</v>
      </c>
      <c r="G4" s="6">
        <v>1</v>
      </c>
      <c r="H4" s="7">
        <v>0.57086444727891195</v>
      </c>
      <c r="I4" s="9">
        <f t="shared" si="0"/>
        <v>0.57086444727891195</v>
      </c>
      <c r="J4" s="10">
        <v>45230</v>
      </c>
    </row>
    <row r="5" spans="1:10" s="1" customFormat="1" ht="16.5" customHeight="1">
      <c r="A5" s="12" t="s">
        <v>323</v>
      </c>
      <c r="B5" s="13" t="s">
        <v>345</v>
      </c>
      <c r="C5" s="13" t="s">
        <v>346</v>
      </c>
      <c r="D5" s="12" t="s">
        <v>992</v>
      </c>
      <c r="E5" s="12" t="s">
        <v>993</v>
      </c>
      <c r="F5" s="13" t="s">
        <v>349</v>
      </c>
      <c r="G5" s="14">
        <v>1</v>
      </c>
      <c r="H5" s="7">
        <v>0.22321320697278901</v>
      </c>
      <c r="I5" s="9">
        <f t="shared" si="0"/>
        <v>0.22321320697278901</v>
      </c>
      <c r="J5" s="16">
        <v>45230</v>
      </c>
    </row>
    <row r="6" spans="1:10" s="1" customFormat="1" ht="16.5" customHeight="1">
      <c r="A6" s="4" t="s">
        <v>323</v>
      </c>
      <c r="B6" s="5" t="s">
        <v>345</v>
      </c>
      <c r="C6" s="5" t="s">
        <v>346</v>
      </c>
      <c r="D6" s="4" t="s">
        <v>1208</v>
      </c>
      <c r="E6" s="4" t="s">
        <v>1209</v>
      </c>
      <c r="F6" s="5" t="s">
        <v>349</v>
      </c>
      <c r="G6" s="6">
        <v>1</v>
      </c>
      <c r="H6" s="7">
        <v>0.50635661224489903</v>
      </c>
      <c r="I6" s="9">
        <f t="shared" si="0"/>
        <v>0.50635661224489903</v>
      </c>
      <c r="J6" s="10">
        <v>45230</v>
      </c>
    </row>
    <row r="7" spans="1:10" s="1" customFormat="1" ht="16.5" customHeight="1">
      <c r="A7" s="12" t="s">
        <v>323</v>
      </c>
      <c r="B7" s="13" t="s">
        <v>345</v>
      </c>
      <c r="C7" s="13" t="s">
        <v>346</v>
      </c>
      <c r="D7" s="12" t="s">
        <v>1210</v>
      </c>
      <c r="E7" s="12" t="s">
        <v>1211</v>
      </c>
      <c r="F7" s="13" t="s">
        <v>349</v>
      </c>
      <c r="G7" s="14">
        <v>1</v>
      </c>
      <c r="H7" s="7">
        <v>0.50635661224489903</v>
      </c>
      <c r="I7" s="9">
        <f t="shared" si="0"/>
        <v>0.50635661224489903</v>
      </c>
      <c r="J7" s="16">
        <v>45230</v>
      </c>
    </row>
    <row r="8" spans="1:10" s="1" customFormat="1" ht="12.75">
      <c r="G8" s="15"/>
      <c r="H8" s="15"/>
      <c r="I8" s="15">
        <f>SUM(I2:I7)</f>
        <v>17.325348544651199</v>
      </c>
    </row>
  </sheetData>
  <phoneticPr fontId="20" type="noConversion"/>
  <pageMargins left="0.75" right="0.75" top="1" bottom="1" header="0.5" footer="0.5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K22" sqref="K22"/>
    </sheetView>
  </sheetViews>
  <sheetFormatPr defaultColWidth="8.75" defaultRowHeight="13.5"/>
  <cols>
    <col min="9" max="9" width="12.875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334</v>
      </c>
      <c r="B2" s="5">
        <v>902</v>
      </c>
      <c r="C2" s="5" t="s">
        <v>346</v>
      </c>
      <c r="D2" s="4" t="s">
        <v>645</v>
      </c>
      <c r="E2" s="4" t="s">
        <v>646</v>
      </c>
      <c r="F2" s="5"/>
      <c r="G2" s="6">
        <v>1</v>
      </c>
      <c r="H2" s="7">
        <v>1.05755528846154</v>
      </c>
      <c r="I2" s="9">
        <f t="shared" ref="I2:I17" si="0">H2*G2</f>
        <v>1.05755528846154</v>
      </c>
      <c r="J2" s="10">
        <v>45631</v>
      </c>
    </row>
    <row r="3" spans="1:10" s="1" customFormat="1" ht="16.5" customHeight="1">
      <c r="A3" s="4" t="s">
        <v>334</v>
      </c>
      <c r="B3" s="5">
        <v>902</v>
      </c>
      <c r="C3" s="5" t="s">
        <v>346</v>
      </c>
      <c r="D3" s="4" t="s">
        <v>647</v>
      </c>
      <c r="E3" s="4" t="s">
        <v>314</v>
      </c>
      <c r="F3" s="5" t="s">
        <v>648</v>
      </c>
      <c r="G3" s="6">
        <v>2</v>
      </c>
      <c r="H3" s="7">
        <v>0.14219999999999999</v>
      </c>
      <c r="I3" s="9">
        <f t="shared" si="0"/>
        <v>0.28439999999999999</v>
      </c>
      <c r="J3" s="10">
        <v>45631</v>
      </c>
    </row>
    <row r="4" spans="1:10" s="1" customFormat="1" ht="16.5" customHeight="1">
      <c r="A4" s="4" t="s">
        <v>334</v>
      </c>
      <c r="B4" s="5">
        <v>902</v>
      </c>
      <c r="C4" s="5" t="s">
        <v>346</v>
      </c>
      <c r="D4" s="4" t="s">
        <v>643</v>
      </c>
      <c r="E4" s="4" t="s">
        <v>644</v>
      </c>
      <c r="F4" s="5"/>
      <c r="G4" s="6">
        <v>1</v>
      </c>
      <c r="H4" s="7">
        <v>0.53</v>
      </c>
      <c r="I4" s="9">
        <f t="shared" si="0"/>
        <v>0.53</v>
      </c>
      <c r="J4" s="10">
        <v>45631</v>
      </c>
    </row>
    <row r="5" spans="1:10" s="1" customFormat="1" ht="16.5" customHeight="1">
      <c r="A5" s="4" t="s">
        <v>334</v>
      </c>
      <c r="B5" s="5">
        <v>902</v>
      </c>
      <c r="C5" s="5" t="s">
        <v>346</v>
      </c>
      <c r="D5" s="4" t="s">
        <v>463</v>
      </c>
      <c r="E5" s="4" t="s">
        <v>464</v>
      </c>
      <c r="F5" s="5" t="s">
        <v>465</v>
      </c>
      <c r="G5" s="6">
        <v>0.02</v>
      </c>
      <c r="H5" s="7">
        <v>6.2127999999999997</v>
      </c>
      <c r="I5" s="9">
        <f t="shared" si="0"/>
        <v>0.12425600000000001</v>
      </c>
      <c r="J5" s="10">
        <v>45631</v>
      </c>
    </row>
    <row r="6" spans="1:10" s="1" customFormat="1" ht="16.5" customHeight="1">
      <c r="A6" s="4" t="s">
        <v>334</v>
      </c>
      <c r="B6" s="5">
        <v>902</v>
      </c>
      <c r="C6" s="5" t="s">
        <v>346</v>
      </c>
      <c r="D6" s="4" t="s">
        <v>332</v>
      </c>
      <c r="E6" s="4" t="s">
        <v>333</v>
      </c>
      <c r="F6" s="5" t="s">
        <v>448</v>
      </c>
      <c r="G6" s="6">
        <v>1.75</v>
      </c>
      <c r="H6" s="7">
        <v>1.6814</v>
      </c>
      <c r="I6" s="9">
        <f t="shared" si="0"/>
        <v>2.94245</v>
      </c>
      <c r="J6" s="10">
        <v>45631</v>
      </c>
    </row>
    <row r="7" spans="1:10" s="1" customFormat="1" ht="16.5" customHeight="1">
      <c r="A7" s="4" t="s">
        <v>334</v>
      </c>
      <c r="B7" s="5">
        <v>902</v>
      </c>
      <c r="C7" s="5" t="s">
        <v>346</v>
      </c>
      <c r="D7" s="4" t="s">
        <v>440</v>
      </c>
      <c r="E7" s="4" t="s">
        <v>441</v>
      </c>
      <c r="F7" s="5" t="s">
        <v>442</v>
      </c>
      <c r="G7" s="6">
        <v>0.1</v>
      </c>
      <c r="H7" s="7">
        <v>0.40350000000000003</v>
      </c>
      <c r="I7" s="9">
        <f t="shared" si="0"/>
        <v>4.0349999999999997E-2</v>
      </c>
      <c r="J7" s="10">
        <v>45631</v>
      </c>
    </row>
    <row r="8" spans="1:10" s="1" customFormat="1" ht="16.5" customHeight="1">
      <c r="A8" s="4" t="s">
        <v>334</v>
      </c>
      <c r="B8" s="5">
        <v>902</v>
      </c>
      <c r="C8" s="5" t="s">
        <v>346</v>
      </c>
      <c r="D8" s="4" t="s">
        <v>445</v>
      </c>
      <c r="E8" s="4" t="s">
        <v>446</v>
      </c>
      <c r="F8" s="5" t="s">
        <v>447</v>
      </c>
      <c r="G8" s="6">
        <v>0.94</v>
      </c>
      <c r="H8" s="7">
        <v>1.7257</v>
      </c>
      <c r="I8" s="9">
        <f t="shared" si="0"/>
        <v>1.622158</v>
      </c>
      <c r="J8" s="10">
        <v>45631</v>
      </c>
    </row>
    <row r="9" spans="1:10" s="1" customFormat="1" ht="16.5" customHeight="1">
      <c r="A9" s="4" t="s">
        <v>334</v>
      </c>
      <c r="B9" s="5">
        <v>902</v>
      </c>
      <c r="C9" s="5" t="s">
        <v>346</v>
      </c>
      <c r="D9" s="4" t="s">
        <v>642</v>
      </c>
      <c r="E9" s="4" t="s">
        <v>486</v>
      </c>
      <c r="F9" s="5"/>
      <c r="G9" s="6">
        <v>1</v>
      </c>
      <c r="H9" s="7">
        <v>0.77900000000000003</v>
      </c>
      <c r="I9" s="9">
        <f t="shared" si="0"/>
        <v>0.77900000000000003</v>
      </c>
      <c r="J9" s="10">
        <v>45631</v>
      </c>
    </row>
    <row r="10" spans="1:10" s="1" customFormat="1" ht="16.5" customHeight="1">
      <c r="A10" s="4" t="s">
        <v>334</v>
      </c>
      <c r="B10" s="5">
        <v>902</v>
      </c>
      <c r="C10" s="5" t="s">
        <v>346</v>
      </c>
      <c r="D10" s="4" t="s">
        <v>649</v>
      </c>
      <c r="E10" s="4" t="s">
        <v>650</v>
      </c>
      <c r="F10" s="5" t="s">
        <v>651</v>
      </c>
      <c r="G10" s="6">
        <v>1</v>
      </c>
      <c r="H10" s="7">
        <v>0.32</v>
      </c>
      <c r="I10" s="9">
        <f t="shared" si="0"/>
        <v>0.32</v>
      </c>
      <c r="J10" s="10">
        <v>45650</v>
      </c>
    </row>
    <row r="11" spans="1:10" s="1" customFormat="1" ht="16.5" customHeight="1">
      <c r="A11" s="4" t="s">
        <v>334</v>
      </c>
      <c r="B11" s="5">
        <v>902</v>
      </c>
      <c r="C11" s="5" t="s">
        <v>346</v>
      </c>
      <c r="D11" s="4" t="s">
        <v>633</v>
      </c>
      <c r="E11" s="4" t="s">
        <v>634</v>
      </c>
      <c r="F11" s="5" t="s">
        <v>635</v>
      </c>
      <c r="G11" s="6">
        <v>2</v>
      </c>
      <c r="H11" s="7">
        <v>0.05</v>
      </c>
      <c r="I11" s="9">
        <f t="shared" si="0"/>
        <v>0.1</v>
      </c>
      <c r="J11" s="10">
        <v>45650</v>
      </c>
    </row>
    <row r="12" spans="1:10" s="1" customFormat="1" ht="16.5" customHeight="1">
      <c r="A12" s="4" t="s">
        <v>334</v>
      </c>
      <c r="B12" s="5">
        <v>902</v>
      </c>
      <c r="C12" s="5" t="s">
        <v>346</v>
      </c>
      <c r="D12" s="4" t="s">
        <v>223</v>
      </c>
      <c r="E12" s="4" t="s">
        <v>224</v>
      </c>
      <c r="F12" s="5" t="s">
        <v>444</v>
      </c>
      <c r="G12" s="6">
        <v>6</v>
      </c>
      <c r="H12" s="7">
        <v>0.120565034394672</v>
      </c>
      <c r="I12" s="9">
        <f t="shared" si="0"/>
        <v>0.72339020636803197</v>
      </c>
      <c r="J12" s="10">
        <v>45631</v>
      </c>
    </row>
    <row r="13" spans="1:10" s="1" customFormat="1" ht="16.5" customHeight="1">
      <c r="A13" s="4" t="s">
        <v>334</v>
      </c>
      <c r="B13" s="5">
        <v>902</v>
      </c>
      <c r="C13" s="5" t="s">
        <v>346</v>
      </c>
      <c r="D13" s="4" t="s">
        <v>256</v>
      </c>
      <c r="E13" s="4" t="s">
        <v>257</v>
      </c>
      <c r="F13" s="5"/>
      <c r="G13" s="6">
        <v>1</v>
      </c>
      <c r="H13" s="7">
        <v>18.6613012188425</v>
      </c>
      <c r="I13" s="9">
        <f t="shared" si="0"/>
        <v>18.6613012188425</v>
      </c>
      <c r="J13" s="10">
        <v>45631</v>
      </c>
    </row>
    <row r="14" spans="1:10" s="1" customFormat="1" ht="16.5" customHeight="1">
      <c r="A14" s="4" t="s">
        <v>334</v>
      </c>
      <c r="B14" s="5">
        <v>902</v>
      </c>
      <c r="C14" s="5" t="s">
        <v>346</v>
      </c>
      <c r="D14" s="4" t="s">
        <v>518</v>
      </c>
      <c r="E14" s="4" t="s">
        <v>519</v>
      </c>
      <c r="F14" s="5"/>
      <c r="G14" s="6">
        <v>0.03</v>
      </c>
      <c r="H14" s="7">
        <v>0.58899999999999997</v>
      </c>
      <c r="I14" s="9">
        <f t="shared" si="0"/>
        <v>1.7670000000000002E-2</v>
      </c>
      <c r="J14" s="10">
        <v>45631</v>
      </c>
    </row>
    <row r="15" spans="1:10" s="1" customFormat="1" ht="16.5" customHeight="1">
      <c r="A15" s="4" t="s">
        <v>334</v>
      </c>
      <c r="B15" s="5">
        <v>902</v>
      </c>
      <c r="C15" s="5" t="s">
        <v>346</v>
      </c>
      <c r="D15" s="4" t="s">
        <v>640</v>
      </c>
      <c r="E15" s="4" t="s">
        <v>641</v>
      </c>
      <c r="F15" s="5"/>
      <c r="G15" s="6">
        <v>1</v>
      </c>
      <c r="H15" s="7">
        <v>0.37294327100840302</v>
      </c>
      <c r="I15" s="9">
        <f t="shared" si="0"/>
        <v>0.37294327100840302</v>
      </c>
      <c r="J15" s="10">
        <v>45631</v>
      </c>
    </row>
    <row r="16" spans="1:10" s="1" customFormat="1" ht="16.5" customHeight="1">
      <c r="A16" s="4" t="s">
        <v>334</v>
      </c>
      <c r="B16" s="5">
        <v>902</v>
      </c>
      <c r="C16" s="5" t="s">
        <v>346</v>
      </c>
      <c r="D16" s="4" t="s">
        <v>636</v>
      </c>
      <c r="E16" s="4" t="s">
        <v>637</v>
      </c>
      <c r="F16" s="5"/>
      <c r="G16" s="6">
        <v>0.55000000000000004</v>
      </c>
      <c r="H16" s="7">
        <v>0.28318599999999999</v>
      </c>
      <c r="I16" s="9">
        <f t="shared" si="0"/>
        <v>0.15575230000000001</v>
      </c>
      <c r="J16" s="10">
        <v>45631</v>
      </c>
    </row>
    <row r="17" spans="1:10" s="1" customFormat="1" ht="17.100000000000001" customHeight="1">
      <c r="A17" s="4" t="s">
        <v>334</v>
      </c>
      <c r="B17" s="5">
        <v>902</v>
      </c>
      <c r="C17" s="5" t="s">
        <v>346</v>
      </c>
      <c r="D17" s="4" t="s">
        <v>227</v>
      </c>
      <c r="E17" s="4" t="s">
        <v>228</v>
      </c>
      <c r="F17" s="5" t="s">
        <v>443</v>
      </c>
      <c r="G17" s="6">
        <v>2</v>
      </c>
      <c r="H17" s="7">
        <v>0.28858469243986301</v>
      </c>
      <c r="I17" s="9">
        <f t="shared" si="0"/>
        <v>0.57716938487972602</v>
      </c>
      <c r="J17" s="10">
        <v>45631</v>
      </c>
    </row>
    <row r="18" spans="1:10">
      <c r="I18">
        <f>SUM(I2:I17)</f>
        <v>28.308395669560198</v>
      </c>
    </row>
  </sheetData>
  <phoneticPr fontId="20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5" sqref="D5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13.8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142</v>
      </c>
      <c r="B2" s="5" t="s">
        <v>345</v>
      </c>
      <c r="C2" s="5" t="s">
        <v>346</v>
      </c>
      <c r="D2" s="4" t="s">
        <v>746</v>
      </c>
      <c r="E2" s="4" t="s">
        <v>747</v>
      </c>
      <c r="F2" s="5" t="s">
        <v>748</v>
      </c>
      <c r="G2" s="6">
        <v>1</v>
      </c>
      <c r="H2" s="7">
        <v>0.05</v>
      </c>
      <c r="I2" s="9">
        <f t="shared" ref="I2:I21" si="0">H2*G2</f>
        <v>0.05</v>
      </c>
      <c r="J2" s="10">
        <v>44327</v>
      </c>
    </row>
    <row r="3" spans="1:10" s="1" customFormat="1" ht="16.5" customHeight="1">
      <c r="A3" s="12" t="s">
        <v>142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1</v>
      </c>
      <c r="H3" s="7">
        <v>0.05</v>
      </c>
      <c r="I3" s="9">
        <f t="shared" si="0"/>
        <v>0.05</v>
      </c>
      <c r="J3" s="16">
        <v>44327</v>
      </c>
    </row>
    <row r="4" spans="1:10" s="1" customFormat="1" ht="16.5" customHeight="1">
      <c r="A4" s="4" t="s">
        <v>142</v>
      </c>
      <c r="B4" s="5" t="s">
        <v>345</v>
      </c>
      <c r="C4" s="5" t="s">
        <v>346</v>
      </c>
      <c r="D4" s="4" t="s">
        <v>749</v>
      </c>
      <c r="E4" s="4" t="s">
        <v>750</v>
      </c>
      <c r="F4" s="5" t="s">
        <v>349</v>
      </c>
      <c r="G4" s="6">
        <v>1</v>
      </c>
      <c r="H4" s="7">
        <v>2.2999999999999998</v>
      </c>
      <c r="I4" s="9">
        <f t="shared" si="0"/>
        <v>2.2999999999999998</v>
      </c>
      <c r="J4" s="10">
        <v>44327</v>
      </c>
    </row>
    <row r="5" spans="1:10" s="1" customFormat="1" ht="16.5" customHeight="1">
      <c r="A5" s="12" t="s">
        <v>142</v>
      </c>
      <c r="B5" s="13" t="s">
        <v>345</v>
      </c>
      <c r="C5" s="13" t="s">
        <v>346</v>
      </c>
      <c r="D5" s="12" t="s">
        <v>751</v>
      </c>
      <c r="E5" s="12" t="s">
        <v>752</v>
      </c>
      <c r="F5" s="13" t="s">
        <v>753</v>
      </c>
      <c r="G5" s="14">
        <v>1</v>
      </c>
      <c r="H5" s="7">
        <v>0.35</v>
      </c>
      <c r="I5" s="9">
        <f t="shared" si="0"/>
        <v>0.35</v>
      </c>
      <c r="J5" s="16">
        <v>44327</v>
      </c>
    </row>
    <row r="6" spans="1:10" s="1" customFormat="1" ht="16.5" customHeight="1">
      <c r="A6" s="4" t="s">
        <v>142</v>
      </c>
      <c r="B6" s="5" t="s">
        <v>345</v>
      </c>
      <c r="C6" s="5" t="s">
        <v>346</v>
      </c>
      <c r="D6" s="4" t="s">
        <v>754</v>
      </c>
      <c r="E6" s="4" t="s">
        <v>755</v>
      </c>
      <c r="F6" s="5" t="s">
        <v>756</v>
      </c>
      <c r="G6" s="6">
        <v>2</v>
      </c>
      <c r="H6" s="7">
        <v>0.1</v>
      </c>
      <c r="I6" s="9">
        <f t="shared" si="0"/>
        <v>0.2</v>
      </c>
      <c r="J6" s="10">
        <v>44327</v>
      </c>
    </row>
    <row r="7" spans="1:10" s="1" customFormat="1" ht="16.5" customHeight="1">
      <c r="A7" s="12" t="s">
        <v>142</v>
      </c>
      <c r="B7" s="13" t="s">
        <v>345</v>
      </c>
      <c r="C7" s="13" t="s">
        <v>346</v>
      </c>
      <c r="D7" s="12" t="s">
        <v>757</v>
      </c>
      <c r="E7" s="12" t="s">
        <v>758</v>
      </c>
      <c r="F7" s="13" t="s">
        <v>349</v>
      </c>
      <c r="G7" s="14">
        <v>1</v>
      </c>
      <c r="H7" s="7">
        <v>0.35</v>
      </c>
      <c r="I7" s="9">
        <f t="shared" si="0"/>
        <v>0.35</v>
      </c>
      <c r="J7" s="16">
        <v>45706</v>
      </c>
    </row>
    <row r="8" spans="1:10" s="1" customFormat="1" ht="16.5" customHeight="1">
      <c r="A8" s="4" t="s">
        <v>142</v>
      </c>
      <c r="B8" s="5" t="s">
        <v>345</v>
      </c>
      <c r="C8" s="5" t="s">
        <v>346</v>
      </c>
      <c r="D8" s="4" t="s">
        <v>759</v>
      </c>
      <c r="E8" s="4" t="s">
        <v>760</v>
      </c>
      <c r="F8" s="5" t="s">
        <v>349</v>
      </c>
      <c r="G8" s="6">
        <v>1</v>
      </c>
      <c r="H8" s="7">
        <v>1.02233373833333</v>
      </c>
      <c r="I8" s="9">
        <f t="shared" si="0"/>
        <v>1.02233373833333</v>
      </c>
      <c r="J8" s="10">
        <v>44327</v>
      </c>
    </row>
    <row r="9" spans="1:10" s="1" customFormat="1" ht="16.5" customHeight="1">
      <c r="A9" s="12" t="s">
        <v>142</v>
      </c>
      <c r="B9" s="13" t="s">
        <v>345</v>
      </c>
      <c r="C9" s="13" t="s">
        <v>346</v>
      </c>
      <c r="D9" s="12" t="s">
        <v>761</v>
      </c>
      <c r="E9" s="12" t="s">
        <v>762</v>
      </c>
      <c r="F9" s="13" t="s">
        <v>349</v>
      </c>
      <c r="G9" s="14">
        <v>2</v>
      </c>
      <c r="H9" s="7">
        <v>0.61829451086666698</v>
      </c>
      <c r="I9" s="9">
        <f t="shared" si="0"/>
        <v>1.23658902173333</v>
      </c>
      <c r="J9" s="16">
        <v>44327</v>
      </c>
    </row>
    <row r="10" spans="1:10" s="1" customFormat="1" ht="16.5" customHeight="1">
      <c r="A10" s="4" t="s">
        <v>142</v>
      </c>
      <c r="B10" s="5" t="s">
        <v>345</v>
      </c>
      <c r="C10" s="5" t="s">
        <v>346</v>
      </c>
      <c r="D10" s="4" t="s">
        <v>763</v>
      </c>
      <c r="E10" s="4" t="s">
        <v>764</v>
      </c>
      <c r="F10" s="5" t="s">
        <v>349</v>
      </c>
      <c r="G10" s="6">
        <v>1</v>
      </c>
      <c r="H10" s="7">
        <v>0.142892568258421</v>
      </c>
      <c r="I10" s="9">
        <f t="shared" si="0"/>
        <v>0.142892568258421</v>
      </c>
      <c r="J10" s="10">
        <v>44327</v>
      </c>
    </row>
    <row r="11" spans="1:10" s="1" customFormat="1" ht="16.5" customHeight="1">
      <c r="A11" s="12" t="s">
        <v>142</v>
      </c>
      <c r="B11" s="13" t="s">
        <v>345</v>
      </c>
      <c r="C11" s="13" t="s">
        <v>346</v>
      </c>
      <c r="D11" s="12" t="s">
        <v>765</v>
      </c>
      <c r="E11" s="12" t="s">
        <v>766</v>
      </c>
      <c r="F11" s="13" t="s">
        <v>349</v>
      </c>
      <c r="G11" s="14">
        <v>1</v>
      </c>
      <c r="H11" s="7">
        <v>0.42059629619175398</v>
      </c>
      <c r="I11" s="9">
        <f t="shared" si="0"/>
        <v>0.42059629619175398</v>
      </c>
      <c r="J11" s="16">
        <v>44327</v>
      </c>
    </row>
    <row r="12" spans="1:10" s="1" customFormat="1" ht="16.5" customHeight="1">
      <c r="A12" s="4" t="s">
        <v>142</v>
      </c>
      <c r="B12" s="5" t="s">
        <v>345</v>
      </c>
      <c r="C12" s="5" t="s">
        <v>346</v>
      </c>
      <c r="D12" s="4" t="s">
        <v>767</v>
      </c>
      <c r="E12" s="4" t="s">
        <v>768</v>
      </c>
      <c r="F12" s="5" t="s">
        <v>349</v>
      </c>
      <c r="G12" s="6">
        <v>1</v>
      </c>
      <c r="H12" s="7">
        <v>0.47788000000000003</v>
      </c>
      <c r="I12" s="9">
        <f t="shared" si="0"/>
        <v>0.47788000000000003</v>
      </c>
      <c r="J12" s="10">
        <v>44327</v>
      </c>
    </row>
    <row r="13" spans="1:10" s="1" customFormat="1" ht="16.5" customHeight="1">
      <c r="A13" s="12" t="s">
        <v>142</v>
      </c>
      <c r="B13" s="13" t="s">
        <v>345</v>
      </c>
      <c r="C13" s="13" t="s">
        <v>346</v>
      </c>
      <c r="D13" s="12" t="s">
        <v>769</v>
      </c>
      <c r="E13" s="12" t="s">
        <v>770</v>
      </c>
      <c r="F13" s="13" t="s">
        <v>349</v>
      </c>
      <c r="G13" s="14">
        <v>1</v>
      </c>
      <c r="H13" s="7">
        <v>0.148096335288421</v>
      </c>
      <c r="I13" s="9">
        <f t="shared" si="0"/>
        <v>0.148096335288421</v>
      </c>
      <c r="J13" s="16">
        <v>44327</v>
      </c>
    </row>
    <row r="14" spans="1:10" s="1" customFormat="1" ht="16.5" customHeight="1">
      <c r="A14" s="4" t="s">
        <v>142</v>
      </c>
      <c r="B14" s="5" t="s">
        <v>345</v>
      </c>
      <c r="C14" s="5" t="s">
        <v>346</v>
      </c>
      <c r="D14" s="4" t="s">
        <v>463</v>
      </c>
      <c r="E14" s="4" t="s">
        <v>464</v>
      </c>
      <c r="F14" s="5" t="s">
        <v>465</v>
      </c>
      <c r="G14" s="6">
        <v>0.02</v>
      </c>
      <c r="H14" s="7">
        <v>6.2127999999999997</v>
      </c>
      <c r="I14" s="9">
        <f t="shared" si="0"/>
        <v>0.12425600000000001</v>
      </c>
      <c r="J14" s="10">
        <v>44835</v>
      </c>
    </row>
    <row r="15" spans="1:10" s="1" customFormat="1" ht="16.5" customHeight="1">
      <c r="A15" s="12" t="s">
        <v>142</v>
      </c>
      <c r="B15" s="13" t="s">
        <v>345</v>
      </c>
      <c r="C15" s="13" t="s">
        <v>346</v>
      </c>
      <c r="D15" s="12" t="s">
        <v>440</v>
      </c>
      <c r="E15" s="12" t="s">
        <v>441</v>
      </c>
      <c r="F15" s="13" t="s">
        <v>442</v>
      </c>
      <c r="G15" s="14">
        <v>0.06</v>
      </c>
      <c r="H15" s="7">
        <v>0.40350000000000003</v>
      </c>
      <c r="I15" s="9">
        <f t="shared" si="0"/>
        <v>2.4209999999999999E-2</v>
      </c>
      <c r="J15" s="16">
        <v>44835</v>
      </c>
    </row>
    <row r="16" spans="1:10" s="1" customFormat="1" ht="16.5" customHeight="1">
      <c r="A16" s="4" t="s">
        <v>142</v>
      </c>
      <c r="B16" s="5" t="s">
        <v>345</v>
      </c>
      <c r="C16" s="5" t="s">
        <v>346</v>
      </c>
      <c r="D16" s="4" t="s">
        <v>771</v>
      </c>
      <c r="E16" s="4" t="s">
        <v>772</v>
      </c>
      <c r="F16" s="5" t="s">
        <v>349</v>
      </c>
      <c r="G16" s="6">
        <v>1</v>
      </c>
      <c r="H16" s="7">
        <v>0.46860230378877199</v>
      </c>
      <c r="I16" s="9">
        <f t="shared" si="0"/>
        <v>0.46860230378877199</v>
      </c>
      <c r="J16" s="10">
        <v>44327</v>
      </c>
    </row>
    <row r="17" spans="1:10" s="1" customFormat="1" ht="16.5" customHeight="1">
      <c r="A17" s="12" t="s">
        <v>142</v>
      </c>
      <c r="B17" s="13" t="s">
        <v>345</v>
      </c>
      <c r="C17" s="13" t="s">
        <v>346</v>
      </c>
      <c r="D17" s="12" t="s">
        <v>773</v>
      </c>
      <c r="E17" s="12" t="s">
        <v>774</v>
      </c>
      <c r="F17" s="13" t="s">
        <v>775</v>
      </c>
      <c r="G17" s="14">
        <v>1</v>
      </c>
      <c r="H17" s="7">
        <v>2.7525846153846198</v>
      </c>
      <c r="I17" s="9">
        <f t="shared" si="0"/>
        <v>2.7525846153846198</v>
      </c>
      <c r="J17" s="16">
        <v>44469</v>
      </c>
    </row>
    <row r="18" spans="1:10" s="1" customFormat="1" ht="16.5" customHeight="1">
      <c r="A18" s="4" t="s">
        <v>142</v>
      </c>
      <c r="B18" s="5" t="s">
        <v>345</v>
      </c>
      <c r="C18" s="5" t="s">
        <v>346</v>
      </c>
      <c r="D18" s="4" t="s">
        <v>776</v>
      </c>
      <c r="E18" s="4" t="s">
        <v>777</v>
      </c>
      <c r="F18" s="5" t="s">
        <v>778</v>
      </c>
      <c r="G18" s="6">
        <v>1</v>
      </c>
      <c r="H18" s="7">
        <v>2.5785276806122499</v>
      </c>
      <c r="I18" s="9">
        <f t="shared" si="0"/>
        <v>2.5785276806122499</v>
      </c>
      <c r="J18" s="10">
        <v>44378</v>
      </c>
    </row>
    <row r="19" spans="1:10" s="1" customFormat="1" ht="16.5" customHeight="1">
      <c r="A19" s="12" t="s">
        <v>142</v>
      </c>
      <c r="B19" s="13" t="s">
        <v>345</v>
      </c>
      <c r="C19" s="13" t="s">
        <v>346</v>
      </c>
      <c r="D19" s="12" t="s">
        <v>779</v>
      </c>
      <c r="E19" s="12" t="s">
        <v>780</v>
      </c>
      <c r="F19" s="13" t="s">
        <v>349</v>
      </c>
      <c r="G19" s="14">
        <v>1</v>
      </c>
      <c r="H19" s="7">
        <v>2.693705047825</v>
      </c>
      <c r="I19" s="9">
        <f t="shared" si="0"/>
        <v>2.693705047825</v>
      </c>
      <c r="J19" s="16">
        <v>44327</v>
      </c>
    </row>
    <row r="20" spans="1:10" s="1" customFormat="1" ht="16.5" customHeight="1">
      <c r="A20" s="4" t="s">
        <v>142</v>
      </c>
      <c r="B20" s="5" t="s">
        <v>345</v>
      </c>
      <c r="C20" s="5" t="s">
        <v>346</v>
      </c>
      <c r="D20" s="4" t="s">
        <v>781</v>
      </c>
      <c r="E20" s="4" t="s">
        <v>782</v>
      </c>
      <c r="F20" s="5" t="s">
        <v>783</v>
      </c>
      <c r="G20" s="6">
        <v>1</v>
      </c>
      <c r="H20" s="7">
        <v>3.85</v>
      </c>
      <c r="I20" s="9">
        <f t="shared" si="0"/>
        <v>3.85</v>
      </c>
      <c r="J20" s="10">
        <v>44378</v>
      </c>
    </row>
    <row r="21" spans="1:10" s="1" customFormat="1" ht="16.5" customHeight="1">
      <c r="A21" s="12" t="s">
        <v>142</v>
      </c>
      <c r="B21" s="13" t="s">
        <v>345</v>
      </c>
      <c r="C21" s="13" t="s">
        <v>346</v>
      </c>
      <c r="D21" s="12" t="s">
        <v>542</v>
      </c>
      <c r="E21" s="12" t="s">
        <v>543</v>
      </c>
      <c r="F21" s="13" t="s">
        <v>349</v>
      </c>
      <c r="G21" s="14">
        <v>1</v>
      </c>
      <c r="H21" s="7">
        <v>2.25664E-2</v>
      </c>
      <c r="I21" s="9">
        <f t="shared" si="0"/>
        <v>2.25664E-2</v>
      </c>
      <c r="J21" s="16">
        <v>44746</v>
      </c>
    </row>
    <row r="22" spans="1:10">
      <c r="I22" s="11">
        <f>SUM(I2:I21)</f>
        <v>19.2628400074159</v>
      </c>
    </row>
  </sheetData>
  <phoneticPr fontId="20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I9" sqref="I2:I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4.125" customWidth="1"/>
    <col min="7" max="7" width="9.25" style="11" customWidth="1"/>
    <col min="8" max="9" width="7.75" style="11" customWidth="1"/>
    <col min="10" max="10" width="7.7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9</v>
      </c>
      <c r="B2" s="5" t="s">
        <v>345</v>
      </c>
      <c r="C2" s="5" t="s">
        <v>346</v>
      </c>
      <c r="D2" s="4" t="s">
        <v>422</v>
      </c>
      <c r="E2" s="4" t="s">
        <v>423</v>
      </c>
      <c r="F2" s="5" t="s">
        <v>424</v>
      </c>
      <c r="G2" s="6">
        <v>1</v>
      </c>
      <c r="H2" s="7">
        <v>0.41770000000000002</v>
      </c>
      <c r="I2" s="9">
        <f t="shared" ref="I2:I9" si="0">H2*G2</f>
        <v>0.41770000000000002</v>
      </c>
      <c r="J2" s="10">
        <v>44351</v>
      </c>
    </row>
    <row r="3" spans="1:10" s="1" customFormat="1" ht="16.5" customHeight="1">
      <c r="A3" s="12" t="s">
        <v>9</v>
      </c>
      <c r="B3" s="13" t="s">
        <v>345</v>
      </c>
      <c r="C3" s="13" t="s">
        <v>346</v>
      </c>
      <c r="D3" s="12" t="s">
        <v>425</v>
      </c>
      <c r="E3" s="12" t="s">
        <v>426</v>
      </c>
      <c r="F3" s="13" t="s">
        <v>349</v>
      </c>
      <c r="G3" s="14">
        <v>1</v>
      </c>
      <c r="H3" s="7">
        <v>5.02055804210526</v>
      </c>
      <c r="I3" s="9">
        <f t="shared" si="0"/>
        <v>5.02055804210526</v>
      </c>
      <c r="J3" s="16">
        <v>44351</v>
      </c>
    </row>
    <row r="4" spans="1:10" s="1" customFormat="1" ht="16.5" customHeight="1">
      <c r="A4" s="4" t="s">
        <v>9</v>
      </c>
      <c r="B4" s="5" t="s">
        <v>345</v>
      </c>
      <c r="C4" s="5" t="s">
        <v>346</v>
      </c>
      <c r="D4" s="4" t="s">
        <v>427</v>
      </c>
      <c r="E4" s="4" t="s">
        <v>428</v>
      </c>
      <c r="F4" s="5" t="s">
        <v>349</v>
      </c>
      <c r="G4" s="6">
        <v>1</v>
      </c>
      <c r="H4" s="7">
        <v>3.8980493473684201</v>
      </c>
      <c r="I4" s="9">
        <f t="shared" si="0"/>
        <v>3.8980493473684201</v>
      </c>
      <c r="J4" s="10">
        <v>44351</v>
      </c>
    </row>
    <row r="5" spans="1:10" s="1" customFormat="1" ht="16.5" customHeight="1">
      <c r="A5" s="12" t="s">
        <v>9</v>
      </c>
      <c r="B5" s="13" t="s">
        <v>345</v>
      </c>
      <c r="C5" s="13" t="s">
        <v>346</v>
      </c>
      <c r="D5" s="12" t="s">
        <v>431</v>
      </c>
      <c r="E5" s="12" t="s">
        <v>432</v>
      </c>
      <c r="F5" s="13" t="s">
        <v>433</v>
      </c>
      <c r="G5" s="14">
        <v>1</v>
      </c>
      <c r="H5" s="7">
        <v>0.93959999999999999</v>
      </c>
      <c r="I5" s="9">
        <f t="shared" si="0"/>
        <v>0.93959999999999999</v>
      </c>
      <c r="J5" s="16">
        <v>44351</v>
      </c>
    </row>
    <row r="6" spans="1:10" s="1" customFormat="1" ht="16.5" customHeight="1">
      <c r="A6" s="4" t="s">
        <v>9</v>
      </c>
      <c r="B6" s="5" t="s">
        <v>345</v>
      </c>
      <c r="C6" s="5" t="s">
        <v>346</v>
      </c>
      <c r="D6" s="4" t="s">
        <v>434</v>
      </c>
      <c r="E6" s="4" t="s">
        <v>435</v>
      </c>
      <c r="F6" s="5" t="s">
        <v>436</v>
      </c>
      <c r="G6" s="6">
        <v>2</v>
      </c>
      <c r="H6" s="7">
        <v>1.38</v>
      </c>
      <c r="I6" s="9">
        <f t="shared" si="0"/>
        <v>2.76</v>
      </c>
      <c r="J6" s="10">
        <v>44351</v>
      </c>
    </row>
    <row r="7" spans="1:10" s="1" customFormat="1" ht="16.5" customHeight="1">
      <c r="A7" s="12" t="s">
        <v>9</v>
      </c>
      <c r="B7" s="13" t="s">
        <v>345</v>
      </c>
      <c r="C7" s="13" t="s">
        <v>346</v>
      </c>
      <c r="D7" s="12" t="s">
        <v>437</v>
      </c>
      <c r="E7" s="12" t="s">
        <v>438</v>
      </c>
      <c r="F7" s="13" t="s">
        <v>439</v>
      </c>
      <c r="G7" s="14">
        <v>2.5000000000000001E-2</v>
      </c>
      <c r="H7" s="7">
        <v>6.1791999999999998</v>
      </c>
      <c r="I7" s="9">
        <f t="shared" si="0"/>
        <v>0.15448000000000001</v>
      </c>
      <c r="J7" s="16">
        <v>44351</v>
      </c>
    </row>
    <row r="8" spans="1:10" s="1" customFormat="1" ht="16.5" customHeight="1">
      <c r="A8" s="4" t="s">
        <v>9</v>
      </c>
      <c r="B8" s="5" t="s">
        <v>345</v>
      </c>
      <c r="C8" s="5" t="s">
        <v>346</v>
      </c>
      <c r="D8" s="4" t="s">
        <v>440</v>
      </c>
      <c r="E8" s="4" t="s">
        <v>441</v>
      </c>
      <c r="F8" s="5" t="s">
        <v>442</v>
      </c>
      <c r="G8" s="6">
        <v>2.5000000000000001E-2</v>
      </c>
      <c r="H8" s="7">
        <v>0.40350000000000003</v>
      </c>
      <c r="I8" s="9">
        <f t="shared" si="0"/>
        <v>1.0087499999999999E-2</v>
      </c>
      <c r="J8" s="10">
        <v>44351</v>
      </c>
    </row>
    <row r="9" spans="1:10" s="1" customFormat="1" ht="16.5" customHeight="1">
      <c r="A9" s="12" t="s">
        <v>9</v>
      </c>
      <c r="B9" s="13" t="s">
        <v>345</v>
      </c>
      <c r="C9" s="13" t="s">
        <v>346</v>
      </c>
      <c r="D9" s="12" t="s">
        <v>784</v>
      </c>
      <c r="E9" s="12" t="s">
        <v>785</v>
      </c>
      <c r="F9" s="13" t="s">
        <v>349</v>
      </c>
      <c r="G9" s="14">
        <v>1</v>
      </c>
      <c r="H9" s="7">
        <v>11.58</v>
      </c>
      <c r="I9" s="9">
        <f t="shared" si="0"/>
        <v>11.58</v>
      </c>
      <c r="J9" s="16">
        <v>44351</v>
      </c>
    </row>
    <row r="10" spans="1:10">
      <c r="I10" s="11">
        <f>SUM(I2:I9)</f>
        <v>24.780474889473702</v>
      </c>
    </row>
  </sheetData>
  <phoneticPr fontId="20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1" workbookViewId="0">
      <selection activeCell="A30" sqref="A30:XFD4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75" customWidth="1"/>
    <col min="6" max="6" width="10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136</v>
      </c>
      <c r="B2" s="5" t="s">
        <v>345</v>
      </c>
      <c r="C2" s="5" t="s">
        <v>346</v>
      </c>
      <c r="D2" s="4" t="s">
        <v>786</v>
      </c>
      <c r="E2" s="4" t="s">
        <v>787</v>
      </c>
      <c r="F2" s="5" t="s">
        <v>349</v>
      </c>
      <c r="G2" s="6">
        <v>2</v>
      </c>
      <c r="H2" s="7">
        <v>0.17799999999999999</v>
      </c>
      <c r="I2" s="9">
        <f t="shared" ref="I2:I27" si="0">H2*G2</f>
        <v>0.35599999999999998</v>
      </c>
      <c r="J2" s="10">
        <v>44469</v>
      </c>
    </row>
    <row r="3" spans="1:10" s="1" customFormat="1" ht="16.5" customHeight="1">
      <c r="A3" s="12" t="s">
        <v>136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1</v>
      </c>
      <c r="H3" s="7">
        <v>0.05</v>
      </c>
      <c r="I3" s="9">
        <f t="shared" si="0"/>
        <v>0.05</v>
      </c>
      <c r="J3" s="16">
        <v>44593</v>
      </c>
    </row>
    <row r="4" spans="1:10" s="1" customFormat="1" ht="16.5" customHeight="1">
      <c r="A4" s="4" t="s">
        <v>136</v>
      </c>
      <c r="B4" s="5" t="s">
        <v>345</v>
      </c>
      <c r="C4" s="5" t="s">
        <v>346</v>
      </c>
      <c r="D4" s="4" t="s">
        <v>788</v>
      </c>
      <c r="E4" s="4" t="s">
        <v>514</v>
      </c>
      <c r="F4" s="5" t="s">
        <v>789</v>
      </c>
      <c r="G4" s="6">
        <v>1</v>
      </c>
      <c r="H4" s="7">
        <v>0.04</v>
      </c>
      <c r="I4" s="9">
        <f t="shared" si="0"/>
        <v>0.04</v>
      </c>
      <c r="J4" s="10">
        <v>44432</v>
      </c>
    </row>
    <row r="5" spans="1:10" s="1" customFormat="1" ht="16.5" customHeight="1">
      <c r="A5" s="12" t="s">
        <v>136</v>
      </c>
      <c r="B5" s="13" t="s">
        <v>345</v>
      </c>
      <c r="C5" s="13" t="s">
        <v>346</v>
      </c>
      <c r="D5" s="12" t="s">
        <v>576</v>
      </c>
      <c r="E5" s="12" t="s">
        <v>577</v>
      </c>
      <c r="F5" s="13" t="s">
        <v>578</v>
      </c>
      <c r="G5" s="14">
        <v>2</v>
      </c>
      <c r="H5" s="7">
        <v>0.12</v>
      </c>
      <c r="I5" s="9">
        <f t="shared" si="0"/>
        <v>0.24</v>
      </c>
      <c r="J5" s="16">
        <v>44593</v>
      </c>
    </row>
    <row r="6" spans="1:10" s="1" customFormat="1" ht="16.5" customHeight="1">
      <c r="A6" s="4" t="s">
        <v>136</v>
      </c>
      <c r="B6" s="5" t="s">
        <v>345</v>
      </c>
      <c r="C6" s="5" t="s">
        <v>346</v>
      </c>
      <c r="D6" s="4" t="s">
        <v>636</v>
      </c>
      <c r="E6" s="4" t="s">
        <v>637</v>
      </c>
      <c r="F6" s="5" t="s">
        <v>349</v>
      </c>
      <c r="G6" s="6">
        <v>0.65</v>
      </c>
      <c r="H6" s="7">
        <v>0.28318599999999999</v>
      </c>
      <c r="I6" s="9">
        <f t="shared" si="0"/>
        <v>0.18407090000000001</v>
      </c>
      <c r="J6" s="10">
        <v>44404</v>
      </c>
    </row>
    <row r="7" spans="1:10" s="1" customFormat="1" ht="16.5" customHeight="1">
      <c r="A7" s="12" t="s">
        <v>136</v>
      </c>
      <c r="B7" s="13" t="s">
        <v>345</v>
      </c>
      <c r="C7" s="13" t="s">
        <v>346</v>
      </c>
      <c r="D7" s="12" t="s">
        <v>278</v>
      </c>
      <c r="E7" s="12" t="s">
        <v>279</v>
      </c>
      <c r="F7" s="13" t="s">
        <v>790</v>
      </c>
      <c r="G7" s="14">
        <v>1</v>
      </c>
      <c r="H7" s="7">
        <v>1.254</v>
      </c>
      <c r="I7" s="9">
        <f t="shared" si="0"/>
        <v>1.254</v>
      </c>
      <c r="J7" s="16">
        <v>44404</v>
      </c>
    </row>
    <row r="8" spans="1:10" s="1" customFormat="1" ht="16.5" customHeight="1">
      <c r="A8" s="4" t="s">
        <v>136</v>
      </c>
      <c r="B8" s="5" t="s">
        <v>345</v>
      </c>
      <c r="C8" s="5" t="s">
        <v>346</v>
      </c>
      <c r="D8" s="4" t="s">
        <v>266</v>
      </c>
      <c r="E8" s="4" t="s">
        <v>267</v>
      </c>
      <c r="F8" s="5" t="s">
        <v>349</v>
      </c>
      <c r="G8" s="6">
        <v>1</v>
      </c>
      <c r="H8" s="7">
        <f>I47</f>
        <v>8.1588428607942909</v>
      </c>
      <c r="I8" s="9">
        <f t="shared" si="0"/>
        <v>8.1588428607942909</v>
      </c>
      <c r="J8" s="10">
        <v>44593</v>
      </c>
    </row>
    <row r="9" spans="1:10" s="1" customFormat="1" ht="16.5" customHeight="1">
      <c r="A9" s="12" t="s">
        <v>136</v>
      </c>
      <c r="B9" s="13" t="s">
        <v>345</v>
      </c>
      <c r="C9" s="13" t="s">
        <v>346</v>
      </c>
      <c r="D9" s="12" t="s">
        <v>227</v>
      </c>
      <c r="E9" s="12" t="s">
        <v>228</v>
      </c>
      <c r="F9" s="13" t="s">
        <v>443</v>
      </c>
      <c r="G9" s="14">
        <v>1</v>
      </c>
      <c r="H9" s="7">
        <v>0.28858469243986301</v>
      </c>
      <c r="I9" s="9">
        <f t="shared" si="0"/>
        <v>0.28858469243986301</v>
      </c>
      <c r="J9" s="16">
        <v>44404</v>
      </c>
    </row>
    <row r="10" spans="1:10" s="1" customFormat="1" ht="16.5" customHeight="1">
      <c r="A10" s="4" t="s">
        <v>136</v>
      </c>
      <c r="B10" s="5" t="s">
        <v>345</v>
      </c>
      <c r="C10" s="5" t="s">
        <v>346</v>
      </c>
      <c r="D10" s="4" t="s">
        <v>223</v>
      </c>
      <c r="E10" s="4" t="s">
        <v>224</v>
      </c>
      <c r="F10" s="5" t="s">
        <v>444</v>
      </c>
      <c r="G10" s="6">
        <v>3</v>
      </c>
      <c r="H10" s="7">
        <v>0.120565034394672</v>
      </c>
      <c r="I10" s="9">
        <f t="shared" si="0"/>
        <v>0.36169510318401599</v>
      </c>
      <c r="J10" s="10">
        <v>44432</v>
      </c>
    </row>
    <row r="11" spans="1:10" s="1" customFormat="1" ht="16.5" customHeight="1">
      <c r="A11" s="12" t="s">
        <v>136</v>
      </c>
      <c r="B11" s="13" t="s">
        <v>345</v>
      </c>
      <c r="C11" s="13" t="s">
        <v>346</v>
      </c>
      <c r="D11" s="12" t="s">
        <v>579</v>
      </c>
      <c r="E11" s="12" t="s">
        <v>580</v>
      </c>
      <c r="F11" s="13" t="s">
        <v>444</v>
      </c>
      <c r="G11" s="14">
        <v>2</v>
      </c>
      <c r="H11" s="7">
        <v>0.24093969243986299</v>
      </c>
      <c r="I11" s="9">
        <f t="shared" si="0"/>
        <v>0.48187938487972598</v>
      </c>
      <c r="J11" s="16">
        <v>44404</v>
      </c>
    </row>
    <row r="12" spans="1:10" s="1" customFormat="1" ht="16.5" customHeight="1">
      <c r="A12" s="4" t="s">
        <v>136</v>
      </c>
      <c r="B12" s="5" t="s">
        <v>345</v>
      </c>
      <c r="C12" s="5" t="s">
        <v>346</v>
      </c>
      <c r="D12" s="4" t="s">
        <v>581</v>
      </c>
      <c r="E12" s="4" t="s">
        <v>582</v>
      </c>
      <c r="F12" s="5" t="s">
        <v>444</v>
      </c>
      <c r="G12" s="6">
        <v>2</v>
      </c>
      <c r="H12" s="7">
        <v>0.34484294471307397</v>
      </c>
      <c r="I12" s="9">
        <f t="shared" si="0"/>
        <v>0.68968588942614795</v>
      </c>
      <c r="J12" s="10">
        <v>44404</v>
      </c>
    </row>
    <row r="13" spans="1:10" s="1" customFormat="1" ht="16.5" customHeight="1">
      <c r="A13" s="12" t="s">
        <v>136</v>
      </c>
      <c r="B13" s="13" t="s">
        <v>345</v>
      </c>
      <c r="C13" s="13" t="s">
        <v>346</v>
      </c>
      <c r="D13" s="12" t="s">
        <v>445</v>
      </c>
      <c r="E13" s="12" t="s">
        <v>446</v>
      </c>
      <c r="F13" s="13" t="s">
        <v>447</v>
      </c>
      <c r="G13" s="14">
        <v>0.72</v>
      </c>
      <c r="H13" s="7">
        <v>1.7257</v>
      </c>
      <c r="I13" s="9">
        <f t="shared" si="0"/>
        <v>1.2425040000000001</v>
      </c>
      <c r="J13" s="16">
        <v>44593</v>
      </c>
    </row>
    <row r="14" spans="1:10" s="1" customFormat="1" ht="16.5" customHeight="1">
      <c r="A14" s="4" t="s">
        <v>136</v>
      </c>
      <c r="B14" s="5" t="s">
        <v>345</v>
      </c>
      <c r="C14" s="5" t="s">
        <v>346</v>
      </c>
      <c r="D14" s="4" t="s">
        <v>332</v>
      </c>
      <c r="E14" s="4" t="s">
        <v>333</v>
      </c>
      <c r="F14" s="5" t="s">
        <v>448</v>
      </c>
      <c r="G14" s="6">
        <v>1.21</v>
      </c>
      <c r="H14" s="7">
        <v>1.6814</v>
      </c>
      <c r="I14" s="9">
        <f t="shared" si="0"/>
        <v>2.034494</v>
      </c>
      <c r="J14" s="10">
        <v>44432</v>
      </c>
    </row>
    <row r="15" spans="1:10" s="1" customFormat="1" ht="16.5" customHeight="1">
      <c r="A15" s="12" t="s">
        <v>136</v>
      </c>
      <c r="B15" s="13" t="s">
        <v>345</v>
      </c>
      <c r="C15" s="13" t="s">
        <v>346</v>
      </c>
      <c r="D15" s="12" t="s">
        <v>583</v>
      </c>
      <c r="E15" s="12" t="s">
        <v>584</v>
      </c>
      <c r="F15" s="13" t="s">
        <v>585</v>
      </c>
      <c r="G15" s="14">
        <v>1</v>
      </c>
      <c r="H15" s="7">
        <v>0.77429999999999999</v>
      </c>
      <c r="I15" s="9">
        <f t="shared" si="0"/>
        <v>0.77429999999999999</v>
      </c>
      <c r="J15" s="16">
        <v>44593</v>
      </c>
    </row>
    <row r="16" spans="1:10" s="1" customFormat="1" ht="16.5" customHeight="1">
      <c r="A16" s="4" t="s">
        <v>136</v>
      </c>
      <c r="B16" s="5" t="s">
        <v>345</v>
      </c>
      <c r="C16" s="5" t="s">
        <v>346</v>
      </c>
      <c r="D16" s="4" t="s">
        <v>586</v>
      </c>
      <c r="E16" s="4" t="s">
        <v>587</v>
      </c>
      <c r="F16" s="5" t="s">
        <v>349</v>
      </c>
      <c r="G16" s="6">
        <v>1</v>
      </c>
      <c r="H16" s="7">
        <v>0.75728606761133599</v>
      </c>
      <c r="I16" s="9">
        <f t="shared" si="0"/>
        <v>0.75728606761133599</v>
      </c>
      <c r="J16" s="10">
        <v>44593</v>
      </c>
    </row>
    <row r="17" spans="1:10" s="1" customFormat="1" ht="16.5" customHeight="1">
      <c r="A17" s="12" t="s">
        <v>136</v>
      </c>
      <c r="B17" s="13" t="s">
        <v>345</v>
      </c>
      <c r="C17" s="13" t="s">
        <v>346</v>
      </c>
      <c r="D17" s="12" t="s">
        <v>588</v>
      </c>
      <c r="E17" s="12" t="s">
        <v>589</v>
      </c>
      <c r="F17" s="13" t="s">
        <v>349</v>
      </c>
      <c r="G17" s="14">
        <v>1</v>
      </c>
      <c r="H17" s="7">
        <v>0.45889185764705898</v>
      </c>
      <c r="I17" s="9">
        <f t="shared" si="0"/>
        <v>0.45889185764705898</v>
      </c>
      <c r="J17" s="16">
        <v>44593</v>
      </c>
    </row>
    <row r="18" spans="1:10" s="1" customFormat="1" ht="16.5" customHeight="1">
      <c r="A18" s="4" t="s">
        <v>136</v>
      </c>
      <c r="B18" s="5" t="s">
        <v>345</v>
      </c>
      <c r="C18" s="5" t="s">
        <v>346</v>
      </c>
      <c r="D18" s="4" t="s">
        <v>590</v>
      </c>
      <c r="E18" s="4" t="s">
        <v>591</v>
      </c>
      <c r="F18" s="5" t="s">
        <v>349</v>
      </c>
      <c r="G18" s="6">
        <v>1</v>
      </c>
      <c r="H18" s="7">
        <v>0.271268194561403</v>
      </c>
      <c r="I18" s="9">
        <f t="shared" si="0"/>
        <v>0.271268194561403</v>
      </c>
      <c r="J18" s="10">
        <v>44593</v>
      </c>
    </row>
    <row r="19" spans="1:10" s="1" customFormat="1" ht="16.5" customHeight="1">
      <c r="A19" s="12" t="s">
        <v>136</v>
      </c>
      <c r="B19" s="13" t="s">
        <v>345</v>
      </c>
      <c r="C19" s="13" t="s">
        <v>346</v>
      </c>
      <c r="D19" s="12" t="s">
        <v>592</v>
      </c>
      <c r="E19" s="12" t="s">
        <v>593</v>
      </c>
      <c r="F19" s="13" t="s">
        <v>594</v>
      </c>
      <c r="G19" s="14">
        <v>1</v>
      </c>
      <c r="H19" s="7">
        <v>1.9710000000000001</v>
      </c>
      <c r="I19" s="9">
        <f t="shared" si="0"/>
        <v>1.9710000000000001</v>
      </c>
      <c r="J19" s="16">
        <v>44593</v>
      </c>
    </row>
    <row r="20" spans="1:10" s="1" customFormat="1" ht="16.5" customHeight="1">
      <c r="A20" s="4" t="s">
        <v>136</v>
      </c>
      <c r="B20" s="5" t="s">
        <v>345</v>
      </c>
      <c r="C20" s="5" t="s">
        <v>346</v>
      </c>
      <c r="D20" s="4" t="s">
        <v>595</v>
      </c>
      <c r="E20" s="4" t="s">
        <v>596</v>
      </c>
      <c r="F20" s="5" t="s">
        <v>349</v>
      </c>
      <c r="G20" s="6">
        <v>1</v>
      </c>
      <c r="H20" s="7">
        <v>1.71060640901961</v>
      </c>
      <c r="I20" s="9">
        <f t="shared" si="0"/>
        <v>1.71060640901961</v>
      </c>
      <c r="J20" s="10">
        <v>44593</v>
      </c>
    </row>
    <row r="21" spans="1:10" s="1" customFormat="1" ht="16.5" customHeight="1">
      <c r="A21" s="12" t="s">
        <v>136</v>
      </c>
      <c r="B21" s="13" t="s">
        <v>345</v>
      </c>
      <c r="C21" s="13" t="s">
        <v>346</v>
      </c>
      <c r="D21" s="12" t="s">
        <v>597</v>
      </c>
      <c r="E21" s="12" t="s">
        <v>598</v>
      </c>
      <c r="F21" s="13" t="s">
        <v>349</v>
      </c>
      <c r="G21" s="14">
        <v>1</v>
      </c>
      <c r="H21" s="7">
        <v>1.0820667515789499</v>
      </c>
      <c r="I21" s="9">
        <f t="shared" si="0"/>
        <v>1.0820667515789499</v>
      </c>
      <c r="J21" s="16">
        <v>44593</v>
      </c>
    </row>
    <row r="22" spans="1:10" s="1" customFormat="1" ht="16.5" customHeight="1">
      <c r="A22" s="4" t="s">
        <v>136</v>
      </c>
      <c r="B22" s="5" t="s">
        <v>345</v>
      </c>
      <c r="C22" s="5" t="s">
        <v>346</v>
      </c>
      <c r="D22" s="4" t="s">
        <v>463</v>
      </c>
      <c r="E22" s="4" t="s">
        <v>464</v>
      </c>
      <c r="F22" s="5" t="s">
        <v>465</v>
      </c>
      <c r="G22" s="6">
        <v>1.67E-2</v>
      </c>
      <c r="H22" s="7">
        <v>6.2127999999999997</v>
      </c>
      <c r="I22" s="9">
        <f t="shared" si="0"/>
        <v>0.10375376</v>
      </c>
      <c r="J22" s="10">
        <v>44409</v>
      </c>
    </row>
    <row r="23" spans="1:10" s="1" customFormat="1" ht="16.5" customHeight="1">
      <c r="A23" s="12" t="s">
        <v>136</v>
      </c>
      <c r="B23" s="13" t="s">
        <v>345</v>
      </c>
      <c r="C23" s="13" t="s">
        <v>346</v>
      </c>
      <c r="D23" s="12" t="s">
        <v>440</v>
      </c>
      <c r="E23" s="12" t="s">
        <v>441</v>
      </c>
      <c r="F23" s="13" t="s">
        <v>442</v>
      </c>
      <c r="G23" s="14">
        <v>6.6699999999999995E-2</v>
      </c>
      <c r="H23" s="7">
        <v>0.40350000000000003</v>
      </c>
      <c r="I23" s="9">
        <f t="shared" si="0"/>
        <v>2.6913449999999998E-2</v>
      </c>
      <c r="J23" s="16">
        <v>44409</v>
      </c>
    </row>
    <row r="24" spans="1:10" s="1" customFormat="1" ht="16.5" customHeight="1">
      <c r="A24" s="4" t="s">
        <v>136</v>
      </c>
      <c r="B24" s="5" t="s">
        <v>345</v>
      </c>
      <c r="C24" s="5" t="s">
        <v>346</v>
      </c>
      <c r="D24" s="4" t="s">
        <v>487</v>
      </c>
      <c r="E24" s="4" t="s">
        <v>488</v>
      </c>
      <c r="F24" s="5" t="s">
        <v>489</v>
      </c>
      <c r="G24" s="6">
        <v>1</v>
      </c>
      <c r="H24" s="7">
        <v>0.1862</v>
      </c>
      <c r="I24" s="9">
        <f t="shared" si="0"/>
        <v>0.1862</v>
      </c>
      <c r="J24" s="10">
        <v>44432</v>
      </c>
    </row>
    <row r="25" spans="1:10" s="1" customFormat="1" ht="16.5" customHeight="1">
      <c r="A25" s="12" t="s">
        <v>136</v>
      </c>
      <c r="B25" s="13" t="s">
        <v>345</v>
      </c>
      <c r="C25" s="13" t="s">
        <v>346</v>
      </c>
      <c r="D25" s="12" t="s">
        <v>599</v>
      </c>
      <c r="E25" s="12" t="s">
        <v>600</v>
      </c>
      <c r="F25" s="13" t="s">
        <v>349</v>
      </c>
      <c r="G25" s="14">
        <v>1</v>
      </c>
      <c r="H25" s="7">
        <v>0.30511068929824597</v>
      </c>
      <c r="I25" s="9">
        <f t="shared" si="0"/>
        <v>0.30511068929824597</v>
      </c>
      <c r="J25" s="16">
        <v>44593</v>
      </c>
    </row>
    <row r="26" spans="1:10" s="1" customFormat="1" ht="16.5" customHeight="1">
      <c r="A26" s="4" t="s">
        <v>136</v>
      </c>
      <c r="B26" s="5" t="s">
        <v>345</v>
      </c>
      <c r="C26" s="5" t="s">
        <v>346</v>
      </c>
      <c r="D26" s="4" t="s">
        <v>601</v>
      </c>
      <c r="E26" s="4" t="s">
        <v>602</v>
      </c>
      <c r="F26" s="5" t="s">
        <v>349</v>
      </c>
      <c r="G26" s="6">
        <v>1</v>
      </c>
      <c r="H26" s="7">
        <v>0.53100000000000003</v>
      </c>
      <c r="I26" s="9">
        <f t="shared" si="0"/>
        <v>0.53100000000000003</v>
      </c>
      <c r="J26" s="10">
        <v>44593</v>
      </c>
    </row>
    <row r="27" spans="1:10" s="1" customFormat="1" ht="16.5" customHeight="1">
      <c r="A27" s="12" t="s">
        <v>136</v>
      </c>
      <c r="B27" s="13" t="s">
        <v>345</v>
      </c>
      <c r="C27" s="13" t="s">
        <v>346</v>
      </c>
      <c r="D27" s="12" t="s">
        <v>603</v>
      </c>
      <c r="E27" s="12" t="s">
        <v>604</v>
      </c>
      <c r="F27" s="13" t="s">
        <v>349</v>
      </c>
      <c r="G27" s="14">
        <v>1</v>
      </c>
      <c r="H27" s="7">
        <v>1.5129404622806999</v>
      </c>
      <c r="I27" s="9">
        <f t="shared" si="0"/>
        <v>1.5129404622806999</v>
      </c>
      <c r="J27" s="16">
        <v>44593</v>
      </c>
    </row>
    <row r="28" spans="1:10">
      <c r="I28" s="11">
        <f>SUM(I2:I27)</f>
        <v>25.073094472721401</v>
      </c>
    </row>
    <row r="30" spans="1:10" s="1" customFormat="1" ht="12.75">
      <c r="A30" s="2" t="s">
        <v>336</v>
      </c>
      <c r="B30" s="2" t="s">
        <v>337</v>
      </c>
      <c r="C30" s="2" t="s">
        <v>338</v>
      </c>
      <c r="D30" s="2" t="s">
        <v>339</v>
      </c>
      <c r="E30" s="2" t="s">
        <v>340</v>
      </c>
      <c r="F30" s="2" t="s">
        <v>340</v>
      </c>
      <c r="G30" s="3" t="s">
        <v>341</v>
      </c>
      <c r="H30" s="3" t="s">
        <v>342</v>
      </c>
      <c r="I30" s="3" t="s">
        <v>343</v>
      </c>
      <c r="J30" s="8" t="s">
        <v>344</v>
      </c>
    </row>
    <row r="31" spans="1:10" s="1" customFormat="1" ht="16.5" customHeight="1">
      <c r="A31" s="4" t="s">
        <v>266</v>
      </c>
      <c r="B31" s="5" t="s">
        <v>345</v>
      </c>
      <c r="C31" s="5" t="s">
        <v>346</v>
      </c>
      <c r="D31" s="4" t="s">
        <v>276</v>
      </c>
      <c r="E31" s="4" t="s">
        <v>277</v>
      </c>
      <c r="F31" s="5" t="s">
        <v>605</v>
      </c>
      <c r="G31" s="6">
        <v>2</v>
      </c>
      <c r="H31" s="7">
        <v>0.77649999999999997</v>
      </c>
      <c r="I31" s="9">
        <f t="shared" ref="I31:I46" si="1">H31*G31</f>
        <v>1.5529999999999999</v>
      </c>
      <c r="J31" s="10">
        <v>45417</v>
      </c>
    </row>
    <row r="32" spans="1:10" s="1" customFormat="1" ht="16.5" customHeight="1">
      <c r="A32" s="12" t="s">
        <v>266</v>
      </c>
      <c r="B32" s="13" t="s">
        <v>345</v>
      </c>
      <c r="C32" s="13" t="s">
        <v>346</v>
      </c>
      <c r="D32" s="12" t="s">
        <v>544</v>
      </c>
      <c r="E32" s="12" t="s">
        <v>545</v>
      </c>
      <c r="F32" s="13" t="s">
        <v>546</v>
      </c>
      <c r="G32" s="14">
        <v>2</v>
      </c>
      <c r="H32" s="7">
        <v>0.05</v>
      </c>
      <c r="I32" s="9">
        <f t="shared" si="1"/>
        <v>0.1</v>
      </c>
      <c r="J32" s="16">
        <v>43800</v>
      </c>
    </row>
    <row r="33" spans="1:10" s="1" customFormat="1" ht="16.5" customHeight="1">
      <c r="A33" s="4" t="s">
        <v>266</v>
      </c>
      <c r="B33" s="5" t="s">
        <v>345</v>
      </c>
      <c r="C33" s="5" t="s">
        <v>346</v>
      </c>
      <c r="D33" s="4" t="s">
        <v>606</v>
      </c>
      <c r="E33" s="4" t="s">
        <v>452</v>
      </c>
      <c r="F33" s="5" t="s">
        <v>607</v>
      </c>
      <c r="G33" s="6">
        <v>0.12</v>
      </c>
      <c r="H33" s="7">
        <v>2.7433999999999998</v>
      </c>
      <c r="I33" s="9">
        <f t="shared" si="1"/>
        <v>0.329208</v>
      </c>
      <c r="J33" s="10">
        <v>45417</v>
      </c>
    </row>
    <row r="34" spans="1:10" s="1" customFormat="1" ht="16.5" customHeight="1">
      <c r="A34" s="12" t="s">
        <v>266</v>
      </c>
      <c r="B34" s="13" t="s">
        <v>345</v>
      </c>
      <c r="C34" s="13" t="s">
        <v>346</v>
      </c>
      <c r="D34" s="12" t="s">
        <v>608</v>
      </c>
      <c r="E34" s="12" t="s">
        <v>333</v>
      </c>
      <c r="F34" s="13" t="s">
        <v>607</v>
      </c>
      <c r="G34" s="14">
        <v>0.12</v>
      </c>
      <c r="H34" s="7">
        <v>2.7433999999999998</v>
      </c>
      <c r="I34" s="9">
        <f t="shared" si="1"/>
        <v>0.329208</v>
      </c>
      <c r="J34" s="16">
        <v>45417</v>
      </c>
    </row>
    <row r="35" spans="1:10" s="1" customFormat="1" ht="16.5" customHeight="1">
      <c r="A35" s="4" t="s">
        <v>266</v>
      </c>
      <c r="B35" s="5" t="s">
        <v>345</v>
      </c>
      <c r="C35" s="5" t="s">
        <v>346</v>
      </c>
      <c r="D35" s="4" t="s">
        <v>609</v>
      </c>
      <c r="E35" s="4" t="s">
        <v>610</v>
      </c>
      <c r="F35" s="5" t="s">
        <v>611</v>
      </c>
      <c r="G35" s="6">
        <v>2</v>
      </c>
      <c r="H35" s="7">
        <v>9.4899999999999998E-2</v>
      </c>
      <c r="I35" s="9">
        <f t="shared" si="1"/>
        <v>0.1898</v>
      </c>
      <c r="J35" s="10">
        <v>43800</v>
      </c>
    </row>
    <row r="36" spans="1:10" s="1" customFormat="1" ht="16.5" customHeight="1">
      <c r="A36" s="12" t="s">
        <v>266</v>
      </c>
      <c r="B36" s="13" t="s">
        <v>345</v>
      </c>
      <c r="C36" s="13" t="s">
        <v>346</v>
      </c>
      <c r="D36" s="12" t="s">
        <v>612</v>
      </c>
      <c r="E36" s="12" t="s">
        <v>613</v>
      </c>
      <c r="F36" s="13" t="s">
        <v>614</v>
      </c>
      <c r="G36" s="14">
        <v>1</v>
      </c>
      <c r="H36" s="7">
        <v>0.12</v>
      </c>
      <c r="I36" s="9">
        <f t="shared" si="1"/>
        <v>0.12</v>
      </c>
      <c r="J36" s="16">
        <v>44085</v>
      </c>
    </row>
    <row r="37" spans="1:10" s="1" customFormat="1" ht="16.5" customHeight="1">
      <c r="A37" s="4" t="s">
        <v>266</v>
      </c>
      <c r="B37" s="5" t="s">
        <v>345</v>
      </c>
      <c r="C37" s="5" t="s">
        <v>346</v>
      </c>
      <c r="D37" s="4" t="s">
        <v>615</v>
      </c>
      <c r="E37" s="4" t="s">
        <v>616</v>
      </c>
      <c r="F37" s="5" t="s">
        <v>349</v>
      </c>
      <c r="G37" s="6">
        <v>1</v>
      </c>
      <c r="H37" s="7">
        <v>1.0566749865384599</v>
      </c>
      <c r="I37" s="9">
        <f t="shared" si="1"/>
        <v>1.0566749865384599</v>
      </c>
      <c r="J37" s="10">
        <v>43800</v>
      </c>
    </row>
    <row r="38" spans="1:10" s="1" customFormat="1" ht="16.5" customHeight="1">
      <c r="A38" s="12" t="s">
        <v>266</v>
      </c>
      <c r="B38" s="13" t="s">
        <v>345</v>
      </c>
      <c r="C38" s="13" t="s">
        <v>346</v>
      </c>
      <c r="D38" s="12" t="s">
        <v>617</v>
      </c>
      <c r="E38" s="12" t="s">
        <v>618</v>
      </c>
      <c r="F38" s="13" t="s">
        <v>619</v>
      </c>
      <c r="G38" s="14">
        <v>2</v>
      </c>
      <c r="H38" s="7">
        <v>0.40276685208333302</v>
      </c>
      <c r="I38" s="9">
        <f t="shared" si="1"/>
        <v>0.80553370416666603</v>
      </c>
      <c r="J38" s="16">
        <v>43800</v>
      </c>
    </row>
    <row r="39" spans="1:10" s="1" customFormat="1" ht="16.5" customHeight="1">
      <c r="A39" s="4" t="s">
        <v>266</v>
      </c>
      <c r="B39" s="5" t="s">
        <v>345</v>
      </c>
      <c r="C39" s="5" t="s">
        <v>346</v>
      </c>
      <c r="D39" s="4" t="s">
        <v>620</v>
      </c>
      <c r="E39" s="4" t="s">
        <v>621</v>
      </c>
      <c r="F39" s="5" t="s">
        <v>349</v>
      </c>
      <c r="G39" s="6">
        <v>1</v>
      </c>
      <c r="H39" s="7">
        <v>0.35007122512820499</v>
      </c>
      <c r="I39" s="9">
        <f t="shared" si="1"/>
        <v>0.35007122512820499</v>
      </c>
      <c r="J39" s="10">
        <v>43800</v>
      </c>
    </row>
    <row r="40" spans="1:10" s="1" customFormat="1" ht="16.5" customHeight="1">
      <c r="A40" s="12" t="s">
        <v>266</v>
      </c>
      <c r="B40" s="13" t="s">
        <v>345</v>
      </c>
      <c r="C40" s="13" t="s">
        <v>346</v>
      </c>
      <c r="D40" s="12" t="s">
        <v>622</v>
      </c>
      <c r="E40" s="12" t="s">
        <v>623</v>
      </c>
      <c r="F40" s="13" t="s">
        <v>349</v>
      </c>
      <c r="G40" s="14">
        <v>3</v>
      </c>
      <c r="H40" s="7">
        <v>0.221911090659341</v>
      </c>
      <c r="I40" s="9">
        <f t="shared" si="1"/>
        <v>0.66573327197802301</v>
      </c>
      <c r="J40" s="16">
        <v>44085</v>
      </c>
    </row>
    <row r="41" spans="1:10" s="1" customFormat="1" ht="16.5" customHeight="1">
      <c r="A41" s="4" t="s">
        <v>266</v>
      </c>
      <c r="B41" s="5" t="s">
        <v>345</v>
      </c>
      <c r="C41" s="5" t="s">
        <v>346</v>
      </c>
      <c r="D41" s="4" t="s">
        <v>458</v>
      </c>
      <c r="E41" s="4" t="s">
        <v>459</v>
      </c>
      <c r="F41" s="5" t="s">
        <v>349</v>
      </c>
      <c r="G41" s="6">
        <v>4</v>
      </c>
      <c r="H41" s="7">
        <v>0.119628418245735</v>
      </c>
      <c r="I41" s="9">
        <f t="shared" si="1"/>
        <v>0.47851367298294001</v>
      </c>
      <c r="J41" s="10">
        <v>43800</v>
      </c>
    </row>
    <row r="42" spans="1:10" s="1" customFormat="1" ht="16.5" customHeight="1">
      <c r="A42" s="12" t="s">
        <v>266</v>
      </c>
      <c r="B42" s="13" t="s">
        <v>345</v>
      </c>
      <c r="C42" s="13" t="s">
        <v>346</v>
      </c>
      <c r="D42" s="12" t="s">
        <v>624</v>
      </c>
      <c r="E42" s="12" t="s">
        <v>625</v>
      </c>
      <c r="F42" s="13" t="s">
        <v>626</v>
      </c>
      <c r="G42" s="14">
        <v>2</v>
      </c>
      <c r="H42" s="7">
        <v>0.51729999999999998</v>
      </c>
      <c r="I42" s="9">
        <f t="shared" si="1"/>
        <v>1.0346</v>
      </c>
      <c r="J42" s="16">
        <v>43800</v>
      </c>
    </row>
    <row r="43" spans="1:10" s="1" customFormat="1" ht="16.5" customHeight="1">
      <c r="A43" s="4" t="s">
        <v>266</v>
      </c>
      <c r="B43" s="5" t="s">
        <v>345</v>
      </c>
      <c r="C43" s="5" t="s">
        <v>346</v>
      </c>
      <c r="D43" s="4" t="s">
        <v>627</v>
      </c>
      <c r="E43" s="4" t="s">
        <v>628</v>
      </c>
      <c r="F43" s="5" t="s">
        <v>629</v>
      </c>
      <c r="G43" s="6">
        <v>2</v>
      </c>
      <c r="H43" s="7">
        <v>0.1429</v>
      </c>
      <c r="I43" s="9">
        <f t="shared" si="1"/>
        <v>0.2858</v>
      </c>
      <c r="J43" s="10">
        <v>43800</v>
      </c>
    </row>
    <row r="44" spans="1:10" s="1" customFormat="1" ht="16.5" customHeight="1">
      <c r="A44" s="12" t="s">
        <v>266</v>
      </c>
      <c r="B44" s="13" t="s">
        <v>345</v>
      </c>
      <c r="C44" s="13" t="s">
        <v>346</v>
      </c>
      <c r="D44" s="12" t="s">
        <v>630</v>
      </c>
      <c r="E44" s="12" t="s">
        <v>631</v>
      </c>
      <c r="F44" s="13" t="s">
        <v>632</v>
      </c>
      <c r="G44" s="14">
        <v>3</v>
      </c>
      <c r="H44" s="7">
        <v>0.13569999999999999</v>
      </c>
      <c r="I44" s="9">
        <f t="shared" si="1"/>
        <v>0.40710000000000002</v>
      </c>
      <c r="J44" s="16">
        <v>44085</v>
      </c>
    </row>
    <row r="45" spans="1:10" s="1" customFormat="1" ht="16.5" customHeight="1">
      <c r="A45" s="4" t="s">
        <v>266</v>
      </c>
      <c r="B45" s="5" t="s">
        <v>345</v>
      </c>
      <c r="C45" s="5" t="s">
        <v>346</v>
      </c>
      <c r="D45" s="4" t="s">
        <v>460</v>
      </c>
      <c r="E45" s="4" t="s">
        <v>461</v>
      </c>
      <c r="F45" s="5" t="s">
        <v>462</v>
      </c>
      <c r="G45" s="6">
        <v>3</v>
      </c>
      <c r="H45" s="7">
        <v>6.2700000000000006E-2</v>
      </c>
      <c r="I45" s="9">
        <f t="shared" si="1"/>
        <v>0.18809999999999999</v>
      </c>
      <c r="J45" s="10">
        <v>43800</v>
      </c>
    </row>
    <row r="46" spans="1:10" s="1" customFormat="1" ht="16.5" customHeight="1">
      <c r="A46" s="12" t="s">
        <v>266</v>
      </c>
      <c r="B46" s="13" t="s">
        <v>345</v>
      </c>
      <c r="C46" s="13" t="s">
        <v>346</v>
      </c>
      <c r="D46" s="12" t="s">
        <v>573</v>
      </c>
      <c r="E46" s="12" t="s">
        <v>574</v>
      </c>
      <c r="F46" s="13" t="s">
        <v>575</v>
      </c>
      <c r="G46" s="14">
        <v>1</v>
      </c>
      <c r="H46" s="7">
        <v>0.26550000000000001</v>
      </c>
      <c r="I46" s="9">
        <f t="shared" si="1"/>
        <v>0.26550000000000001</v>
      </c>
      <c r="J46" s="16">
        <v>43800</v>
      </c>
    </row>
    <row r="47" spans="1:10">
      <c r="I47" s="11">
        <f>SUM(I31:I46)</f>
        <v>8.1588428607942909</v>
      </c>
    </row>
  </sheetData>
  <phoneticPr fontId="20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8" sqref="D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3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110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1</v>
      </c>
      <c r="H2" s="7">
        <v>0.120565034394672</v>
      </c>
      <c r="I2" s="9">
        <f t="shared" ref="I2:I10" si="0">H2*G2</f>
        <v>0.120565034394672</v>
      </c>
      <c r="J2" s="10">
        <v>44409</v>
      </c>
    </row>
    <row r="3" spans="1:10" s="1" customFormat="1" ht="16.5" customHeight="1">
      <c r="A3" s="12" t="s">
        <v>110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0.53</v>
      </c>
      <c r="H3" s="7">
        <v>1.6814</v>
      </c>
      <c r="I3" s="9">
        <f t="shared" si="0"/>
        <v>0.89114199999999999</v>
      </c>
      <c r="J3" s="16">
        <v>44698</v>
      </c>
    </row>
    <row r="4" spans="1:10" s="1" customFormat="1" ht="16.5" customHeight="1">
      <c r="A4" s="4" t="s">
        <v>110</v>
      </c>
      <c r="B4" s="5" t="s">
        <v>345</v>
      </c>
      <c r="C4" s="5" t="s">
        <v>346</v>
      </c>
      <c r="D4" s="4" t="s">
        <v>501</v>
      </c>
      <c r="E4" s="4" t="s">
        <v>502</v>
      </c>
      <c r="F4" s="5" t="s">
        <v>349</v>
      </c>
      <c r="G4" s="6">
        <v>1</v>
      </c>
      <c r="H4" s="7">
        <v>1.4158999999999999</v>
      </c>
      <c r="I4" s="9">
        <f t="shared" si="0"/>
        <v>1.4158999999999999</v>
      </c>
      <c r="J4" s="10">
        <v>44432</v>
      </c>
    </row>
    <row r="5" spans="1:10" s="1" customFormat="1" ht="16.5" customHeight="1">
      <c r="A5" s="12" t="s">
        <v>110</v>
      </c>
      <c r="B5" s="13" t="s">
        <v>345</v>
      </c>
      <c r="C5" s="13" t="s">
        <v>346</v>
      </c>
      <c r="D5" s="12" t="s">
        <v>743</v>
      </c>
      <c r="E5" s="12" t="s">
        <v>744</v>
      </c>
      <c r="F5" s="13" t="s">
        <v>349</v>
      </c>
      <c r="G5" s="14">
        <v>1</v>
      </c>
      <c r="H5" s="7">
        <v>6.3601350315789498</v>
      </c>
      <c r="I5" s="9">
        <f t="shared" si="0"/>
        <v>6.3601350315789498</v>
      </c>
      <c r="J5" s="16">
        <v>44432</v>
      </c>
    </row>
    <row r="6" spans="1:10" s="1" customFormat="1" ht="16.5" customHeight="1">
      <c r="A6" s="4" t="s">
        <v>110</v>
      </c>
      <c r="B6" s="5" t="s">
        <v>345</v>
      </c>
      <c r="C6" s="5" t="s">
        <v>346</v>
      </c>
      <c r="D6" s="4" t="s">
        <v>437</v>
      </c>
      <c r="E6" s="4" t="s">
        <v>438</v>
      </c>
      <c r="F6" s="5" t="s">
        <v>439</v>
      </c>
      <c r="G6" s="6">
        <v>3.3300000000000003E-2</v>
      </c>
      <c r="H6" s="7">
        <v>6.1791999999999998</v>
      </c>
      <c r="I6" s="9">
        <f t="shared" si="0"/>
        <v>0.20576736000000001</v>
      </c>
      <c r="J6" s="10">
        <v>44651</v>
      </c>
    </row>
    <row r="7" spans="1:10" s="1" customFormat="1" ht="16.5" customHeight="1">
      <c r="A7" s="12" t="s">
        <v>110</v>
      </c>
      <c r="B7" s="13" t="s">
        <v>345</v>
      </c>
      <c r="C7" s="13" t="s">
        <v>346</v>
      </c>
      <c r="D7" s="12" t="s">
        <v>440</v>
      </c>
      <c r="E7" s="12" t="s">
        <v>441</v>
      </c>
      <c r="F7" s="13" t="s">
        <v>442</v>
      </c>
      <c r="G7" s="14">
        <v>3.3300000000000003E-2</v>
      </c>
      <c r="H7" s="7">
        <v>0.40350000000000003</v>
      </c>
      <c r="I7" s="9">
        <f t="shared" si="0"/>
        <v>1.343655E-2</v>
      </c>
      <c r="J7" s="16">
        <v>44651</v>
      </c>
    </row>
    <row r="8" spans="1:10" s="1" customFormat="1" ht="16.5" customHeight="1">
      <c r="A8" s="4" t="s">
        <v>110</v>
      </c>
      <c r="B8" s="5" t="s">
        <v>345</v>
      </c>
      <c r="C8" s="5" t="s">
        <v>346</v>
      </c>
      <c r="D8" s="4" t="s">
        <v>507</v>
      </c>
      <c r="E8" s="4" t="s">
        <v>508</v>
      </c>
      <c r="F8" s="5" t="s">
        <v>509</v>
      </c>
      <c r="G8" s="6">
        <v>1</v>
      </c>
      <c r="H8" s="7">
        <v>16.2</v>
      </c>
      <c r="I8" s="9">
        <f t="shared" si="0"/>
        <v>16.2</v>
      </c>
      <c r="J8" s="10">
        <v>44432</v>
      </c>
    </row>
    <row r="9" spans="1:10" s="1" customFormat="1" ht="16.5" customHeight="1">
      <c r="A9" s="12" t="s">
        <v>110</v>
      </c>
      <c r="B9" s="13" t="s">
        <v>345</v>
      </c>
      <c r="C9" s="13" t="s">
        <v>346</v>
      </c>
      <c r="D9" s="12" t="s">
        <v>510</v>
      </c>
      <c r="E9" s="12" t="s">
        <v>511</v>
      </c>
      <c r="F9" s="13" t="s">
        <v>512</v>
      </c>
      <c r="G9" s="14">
        <v>2</v>
      </c>
      <c r="H9" s="7">
        <v>1.55</v>
      </c>
      <c r="I9" s="9">
        <f t="shared" si="0"/>
        <v>3.1</v>
      </c>
      <c r="J9" s="16">
        <v>44432</v>
      </c>
    </row>
    <row r="10" spans="1:10" s="1" customFormat="1" ht="16.5" customHeight="1">
      <c r="A10" s="4" t="s">
        <v>110</v>
      </c>
      <c r="B10" s="5" t="s">
        <v>345</v>
      </c>
      <c r="C10" s="5" t="s">
        <v>346</v>
      </c>
      <c r="D10" s="4" t="s">
        <v>745</v>
      </c>
      <c r="E10" s="4" t="s">
        <v>506</v>
      </c>
      <c r="F10" s="5" t="s">
        <v>349</v>
      </c>
      <c r="G10" s="6">
        <v>1</v>
      </c>
      <c r="H10" s="7">
        <v>6.9489754789473697</v>
      </c>
      <c r="I10" s="9">
        <f t="shared" si="0"/>
        <v>6.9489754789473697</v>
      </c>
      <c r="J10" s="10">
        <v>44432</v>
      </c>
    </row>
    <row r="11" spans="1:10">
      <c r="I11" s="11">
        <f>SUM(I2:I10)</f>
        <v>35.255921454921001</v>
      </c>
    </row>
  </sheetData>
  <phoneticPr fontId="20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I6" sqref="I6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.625" customWidth="1"/>
    <col min="6" max="6" width="14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26</v>
      </c>
      <c r="B2" s="5" t="s">
        <v>345</v>
      </c>
      <c r="C2" s="5" t="s">
        <v>346</v>
      </c>
      <c r="D2" s="4" t="s">
        <v>791</v>
      </c>
      <c r="E2" s="4" t="s">
        <v>792</v>
      </c>
      <c r="F2" s="5" t="s">
        <v>793</v>
      </c>
      <c r="G2" s="6">
        <v>1</v>
      </c>
      <c r="H2" s="7">
        <v>1.5487</v>
      </c>
      <c r="I2" s="9">
        <f>H2*G2</f>
        <v>1.5487</v>
      </c>
      <c r="J2" s="10">
        <v>44532</v>
      </c>
    </row>
    <row r="3" spans="1:10" s="1" customFormat="1" ht="16.5" customHeight="1">
      <c r="A3" s="12" t="s">
        <v>26</v>
      </c>
      <c r="B3" s="13" t="s">
        <v>345</v>
      </c>
      <c r="C3" s="13" t="s">
        <v>346</v>
      </c>
      <c r="D3" s="12" t="s">
        <v>794</v>
      </c>
      <c r="E3" s="12" t="s">
        <v>795</v>
      </c>
      <c r="F3" s="13" t="s">
        <v>349</v>
      </c>
      <c r="G3" s="14">
        <v>1</v>
      </c>
      <c r="H3" s="17">
        <v>4.0707964601000004</v>
      </c>
      <c r="I3" s="9">
        <f>H3*G3</f>
        <v>4.0707964601000004</v>
      </c>
      <c r="J3" s="16">
        <v>44532</v>
      </c>
    </row>
    <row r="4" spans="1:10" s="1" customFormat="1" ht="16.5" customHeight="1">
      <c r="A4" s="4" t="s">
        <v>26</v>
      </c>
      <c r="B4" s="5" t="s">
        <v>345</v>
      </c>
      <c r="C4" s="5" t="s">
        <v>346</v>
      </c>
      <c r="D4" s="4" t="s">
        <v>796</v>
      </c>
      <c r="E4" s="4" t="s">
        <v>423</v>
      </c>
      <c r="F4" s="5" t="s">
        <v>797</v>
      </c>
      <c r="G4" s="6">
        <v>1</v>
      </c>
      <c r="H4" s="7">
        <v>0.33839999999999998</v>
      </c>
      <c r="I4" s="9">
        <f>H4*G4</f>
        <v>0.33839999999999998</v>
      </c>
      <c r="J4" s="10">
        <v>44562</v>
      </c>
    </row>
    <row r="5" spans="1:10">
      <c r="I5" s="11">
        <f>SUM(I2:I4)</f>
        <v>5.9578964600999997</v>
      </c>
    </row>
  </sheetData>
  <phoneticPr fontId="20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A10" sqref="A1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42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2</v>
      </c>
      <c r="H2" s="7">
        <v>0.05</v>
      </c>
      <c r="I2" s="9">
        <f t="shared" ref="I2:I17" si="0">H2*G2</f>
        <v>0.1</v>
      </c>
      <c r="J2" s="10">
        <v>45650</v>
      </c>
    </row>
    <row r="3" spans="1:10" s="1" customFormat="1" ht="16.5" customHeight="1">
      <c r="A3" s="12" t="s">
        <v>42</v>
      </c>
      <c r="B3" s="13" t="s">
        <v>345</v>
      </c>
      <c r="C3" s="13" t="s">
        <v>346</v>
      </c>
      <c r="D3" s="12" t="s">
        <v>518</v>
      </c>
      <c r="E3" s="12" t="s">
        <v>519</v>
      </c>
      <c r="F3" s="13" t="s">
        <v>349</v>
      </c>
      <c r="G3" s="14">
        <v>0.03</v>
      </c>
      <c r="H3" s="7">
        <v>0.58899999999999997</v>
      </c>
      <c r="I3" s="9">
        <f t="shared" si="0"/>
        <v>1.7670000000000002E-2</v>
      </c>
      <c r="J3" s="16">
        <v>45651</v>
      </c>
    </row>
    <row r="4" spans="1:10" s="1" customFormat="1" ht="16.5" customHeight="1">
      <c r="A4" s="4" t="s">
        <v>42</v>
      </c>
      <c r="B4" s="5" t="s">
        <v>345</v>
      </c>
      <c r="C4" s="5" t="s">
        <v>346</v>
      </c>
      <c r="D4" s="4" t="s">
        <v>636</v>
      </c>
      <c r="E4" s="4" t="s">
        <v>637</v>
      </c>
      <c r="F4" s="5" t="s">
        <v>349</v>
      </c>
      <c r="G4" s="6">
        <v>0.12</v>
      </c>
      <c r="H4" s="7">
        <v>0.28318599999999999</v>
      </c>
      <c r="I4" s="9">
        <f t="shared" si="0"/>
        <v>3.3982320000000003E-2</v>
      </c>
      <c r="J4" s="10">
        <v>44574</v>
      </c>
    </row>
    <row r="5" spans="1:10" s="1" customFormat="1" ht="16.5" customHeight="1">
      <c r="A5" s="12" t="s">
        <v>42</v>
      </c>
      <c r="B5" s="13" t="s">
        <v>345</v>
      </c>
      <c r="C5" s="13" t="s">
        <v>346</v>
      </c>
      <c r="D5" s="12" t="s">
        <v>227</v>
      </c>
      <c r="E5" s="12" t="s">
        <v>228</v>
      </c>
      <c r="F5" s="13" t="s">
        <v>443</v>
      </c>
      <c r="G5" s="14">
        <v>2</v>
      </c>
      <c r="H5" s="7">
        <v>0.28858469243986301</v>
      </c>
      <c r="I5" s="9">
        <f t="shared" si="0"/>
        <v>0.57716938487972602</v>
      </c>
      <c r="J5" s="16">
        <v>44574</v>
      </c>
    </row>
    <row r="6" spans="1:10" s="1" customFormat="1" ht="16.5" customHeight="1">
      <c r="A6" s="4" t="s">
        <v>42</v>
      </c>
      <c r="B6" s="5" t="s">
        <v>345</v>
      </c>
      <c r="C6" s="5" t="s">
        <v>346</v>
      </c>
      <c r="D6" s="4" t="s">
        <v>223</v>
      </c>
      <c r="E6" s="4" t="s">
        <v>224</v>
      </c>
      <c r="F6" s="5" t="s">
        <v>444</v>
      </c>
      <c r="G6" s="6">
        <v>6</v>
      </c>
      <c r="H6" s="7">
        <v>0.120565034394672</v>
      </c>
      <c r="I6" s="9">
        <f t="shared" si="0"/>
        <v>0.72339020636803197</v>
      </c>
      <c r="J6" s="10">
        <v>44593</v>
      </c>
    </row>
    <row r="7" spans="1:10" s="1" customFormat="1" ht="16.5" customHeight="1">
      <c r="A7" s="12" t="s">
        <v>42</v>
      </c>
      <c r="B7" s="13" t="s">
        <v>345</v>
      </c>
      <c r="C7" s="13" t="s">
        <v>346</v>
      </c>
      <c r="D7" s="12" t="s">
        <v>640</v>
      </c>
      <c r="E7" s="12" t="s">
        <v>641</v>
      </c>
      <c r="F7" s="13" t="s">
        <v>349</v>
      </c>
      <c r="G7" s="14">
        <v>1</v>
      </c>
      <c r="H7" s="7">
        <v>0.37294327100840302</v>
      </c>
      <c r="I7" s="9">
        <f t="shared" si="0"/>
        <v>0.37294327100840302</v>
      </c>
      <c r="J7" s="16">
        <v>44621</v>
      </c>
    </row>
    <row r="8" spans="1:10" s="1" customFormat="1" ht="16.5" customHeight="1">
      <c r="A8" s="4" t="s">
        <v>42</v>
      </c>
      <c r="B8" s="5" t="s">
        <v>345</v>
      </c>
      <c r="C8" s="5" t="s">
        <v>346</v>
      </c>
      <c r="D8" s="4" t="s">
        <v>256</v>
      </c>
      <c r="E8" s="4" t="s">
        <v>257</v>
      </c>
      <c r="F8" s="5" t="s">
        <v>349</v>
      </c>
      <c r="G8" s="6">
        <v>1</v>
      </c>
      <c r="H8" s="7">
        <f>I35</f>
        <v>18.6613012188425</v>
      </c>
      <c r="I8" s="9">
        <f t="shared" si="0"/>
        <v>18.6613012188425</v>
      </c>
      <c r="J8" s="10">
        <v>44574</v>
      </c>
    </row>
    <row r="9" spans="1:10" s="1" customFormat="1" ht="16.5" customHeight="1">
      <c r="A9" s="12" t="s">
        <v>42</v>
      </c>
      <c r="B9" s="13" t="s">
        <v>345</v>
      </c>
      <c r="C9" s="13" t="s">
        <v>346</v>
      </c>
      <c r="D9" s="12" t="s">
        <v>642</v>
      </c>
      <c r="E9" s="12" t="s">
        <v>486</v>
      </c>
      <c r="F9" s="13" t="s">
        <v>349</v>
      </c>
      <c r="G9" s="14">
        <v>1</v>
      </c>
      <c r="H9" s="7">
        <v>0.77900000000000003</v>
      </c>
      <c r="I9" s="9">
        <f t="shared" si="0"/>
        <v>0.77900000000000003</v>
      </c>
      <c r="J9" s="16">
        <v>44621</v>
      </c>
    </row>
    <row r="10" spans="1:10" s="1" customFormat="1" ht="16.5" customHeight="1">
      <c r="A10" s="4" t="s">
        <v>42</v>
      </c>
      <c r="B10" s="5" t="s">
        <v>345</v>
      </c>
      <c r="C10" s="5" t="s">
        <v>346</v>
      </c>
      <c r="D10" s="4" t="s">
        <v>445</v>
      </c>
      <c r="E10" s="4" t="s">
        <v>446</v>
      </c>
      <c r="F10" s="5" t="s">
        <v>447</v>
      </c>
      <c r="G10" s="6">
        <v>0.68</v>
      </c>
      <c r="H10" s="7">
        <v>1.7257</v>
      </c>
      <c r="I10" s="9">
        <f t="shared" si="0"/>
        <v>1.173476</v>
      </c>
      <c r="J10" s="10">
        <v>44698</v>
      </c>
    </row>
    <row r="11" spans="1:10" s="1" customFormat="1" ht="16.5" customHeight="1">
      <c r="A11" s="12" t="s">
        <v>42</v>
      </c>
      <c r="B11" s="13" t="s">
        <v>345</v>
      </c>
      <c r="C11" s="13" t="s">
        <v>346</v>
      </c>
      <c r="D11" s="12" t="s">
        <v>332</v>
      </c>
      <c r="E11" s="12" t="s">
        <v>333</v>
      </c>
      <c r="F11" s="13" t="s">
        <v>448</v>
      </c>
      <c r="G11" s="14">
        <v>1.2150000000000001</v>
      </c>
      <c r="H11" s="7">
        <v>1.6814</v>
      </c>
      <c r="I11" s="9">
        <f t="shared" si="0"/>
        <v>2.0429010000000001</v>
      </c>
      <c r="J11" s="16">
        <v>45651</v>
      </c>
    </row>
    <row r="12" spans="1:10" s="1" customFormat="1" ht="16.5" customHeight="1">
      <c r="A12" s="4" t="s">
        <v>42</v>
      </c>
      <c r="B12" s="5" t="s">
        <v>345</v>
      </c>
      <c r="C12" s="5" t="s">
        <v>346</v>
      </c>
      <c r="D12" s="4" t="s">
        <v>643</v>
      </c>
      <c r="E12" s="4" t="s">
        <v>644</v>
      </c>
      <c r="F12" s="5" t="s">
        <v>349</v>
      </c>
      <c r="G12" s="6">
        <v>1</v>
      </c>
      <c r="H12" s="7">
        <v>0.53</v>
      </c>
      <c r="I12" s="9">
        <f t="shared" si="0"/>
        <v>0.53</v>
      </c>
      <c r="J12" s="10">
        <v>44574</v>
      </c>
    </row>
    <row r="13" spans="1:10" s="1" customFormat="1" ht="16.5" customHeight="1">
      <c r="A13" s="12" t="s">
        <v>42</v>
      </c>
      <c r="B13" s="13" t="s">
        <v>345</v>
      </c>
      <c r="C13" s="13" t="s">
        <v>346</v>
      </c>
      <c r="D13" s="12" t="s">
        <v>645</v>
      </c>
      <c r="E13" s="12" t="s">
        <v>646</v>
      </c>
      <c r="F13" s="13" t="s">
        <v>349</v>
      </c>
      <c r="G13" s="14">
        <v>1</v>
      </c>
      <c r="H13" s="7">
        <v>1.05755528846154</v>
      </c>
      <c r="I13" s="9">
        <f t="shared" si="0"/>
        <v>1.05755528846154</v>
      </c>
      <c r="J13" s="16">
        <v>45503</v>
      </c>
    </row>
    <row r="14" spans="1:10" s="1" customFormat="1" ht="16.5" customHeight="1">
      <c r="A14" s="4" t="s">
        <v>42</v>
      </c>
      <c r="B14" s="5" t="s">
        <v>345</v>
      </c>
      <c r="C14" s="5" t="s">
        <v>346</v>
      </c>
      <c r="D14" s="4" t="s">
        <v>647</v>
      </c>
      <c r="E14" s="4" t="s">
        <v>314</v>
      </c>
      <c r="F14" s="5" t="s">
        <v>648</v>
      </c>
      <c r="G14" s="6">
        <v>3</v>
      </c>
      <c r="H14" s="7">
        <v>0.14219999999999999</v>
      </c>
      <c r="I14" s="9">
        <f t="shared" si="0"/>
        <v>0.42659999999999998</v>
      </c>
      <c r="J14" s="10">
        <v>44593</v>
      </c>
    </row>
    <row r="15" spans="1:10" s="1" customFormat="1" ht="16.5" customHeight="1">
      <c r="A15" s="12" t="s">
        <v>42</v>
      </c>
      <c r="B15" s="13" t="s">
        <v>345</v>
      </c>
      <c r="C15" s="13" t="s">
        <v>346</v>
      </c>
      <c r="D15" s="12" t="s">
        <v>463</v>
      </c>
      <c r="E15" s="12" t="s">
        <v>464</v>
      </c>
      <c r="F15" s="13" t="s">
        <v>465</v>
      </c>
      <c r="G15" s="14">
        <v>1.67E-2</v>
      </c>
      <c r="H15" s="7">
        <v>6.2127999999999997</v>
      </c>
      <c r="I15" s="9">
        <f t="shared" si="0"/>
        <v>0.10375376</v>
      </c>
      <c r="J15" s="16">
        <v>44773</v>
      </c>
    </row>
    <row r="16" spans="1:10" s="1" customFormat="1" ht="16.5" customHeight="1">
      <c r="A16" s="4" t="s">
        <v>42</v>
      </c>
      <c r="B16" s="5" t="s">
        <v>345</v>
      </c>
      <c r="C16" s="5" t="s">
        <v>346</v>
      </c>
      <c r="D16" s="4" t="s">
        <v>440</v>
      </c>
      <c r="E16" s="4" t="s">
        <v>441</v>
      </c>
      <c r="F16" s="5" t="s">
        <v>442</v>
      </c>
      <c r="G16" s="6">
        <v>0.1</v>
      </c>
      <c r="H16" s="7">
        <v>0.40350000000000003</v>
      </c>
      <c r="I16" s="9">
        <f t="shared" si="0"/>
        <v>4.0349999999999997E-2</v>
      </c>
      <c r="J16" s="10">
        <v>44773</v>
      </c>
    </row>
    <row r="17" spans="1:10" s="1" customFormat="1" ht="16.5" customHeight="1">
      <c r="A17" s="12" t="s">
        <v>42</v>
      </c>
      <c r="B17" s="13" t="s">
        <v>345</v>
      </c>
      <c r="C17" s="13" t="s">
        <v>346</v>
      </c>
      <c r="D17" s="12" t="s">
        <v>798</v>
      </c>
      <c r="E17" s="12" t="s">
        <v>799</v>
      </c>
      <c r="F17" s="13" t="s">
        <v>800</v>
      </c>
      <c r="G17" s="14">
        <v>1</v>
      </c>
      <c r="H17" s="7">
        <v>0.36</v>
      </c>
      <c r="I17" s="9">
        <f t="shared" si="0"/>
        <v>0.36</v>
      </c>
      <c r="J17" s="16">
        <v>45650</v>
      </c>
    </row>
    <row r="18" spans="1:10">
      <c r="I18" s="11">
        <f>SUM(I2:I17)</f>
        <v>27.000092449560199</v>
      </c>
    </row>
    <row r="20" spans="1:10" s="1" customFormat="1" ht="12.75">
      <c r="A20" s="2" t="s">
        <v>336</v>
      </c>
      <c r="B20" s="2" t="s">
        <v>337</v>
      </c>
      <c r="C20" s="2" t="s">
        <v>338</v>
      </c>
      <c r="D20" s="2" t="s">
        <v>339</v>
      </c>
      <c r="E20" s="2" t="s">
        <v>340</v>
      </c>
      <c r="F20" s="2" t="s">
        <v>340</v>
      </c>
      <c r="G20" s="3" t="s">
        <v>341</v>
      </c>
      <c r="H20" s="3" t="s">
        <v>342</v>
      </c>
      <c r="I20" s="3" t="s">
        <v>343</v>
      </c>
      <c r="J20" s="8" t="s">
        <v>344</v>
      </c>
    </row>
    <row r="21" spans="1:10" s="1" customFormat="1" ht="16.5" customHeight="1">
      <c r="A21" s="4" t="s">
        <v>256</v>
      </c>
      <c r="B21" s="5" t="s">
        <v>345</v>
      </c>
      <c r="C21" s="5" t="s">
        <v>346</v>
      </c>
      <c r="D21" s="4" t="s">
        <v>652</v>
      </c>
      <c r="E21" s="4" t="s">
        <v>653</v>
      </c>
      <c r="F21" s="5" t="s">
        <v>349</v>
      </c>
      <c r="G21" s="6">
        <v>3</v>
      </c>
      <c r="H21" s="7">
        <v>0.13270000000000001</v>
      </c>
      <c r="I21" s="9">
        <f t="shared" ref="I21:I34" si="1">H21*G21</f>
        <v>0.39810000000000001</v>
      </c>
      <c r="J21" s="10">
        <v>44327</v>
      </c>
    </row>
    <row r="22" spans="1:10" s="1" customFormat="1" ht="16.5" customHeight="1">
      <c r="A22" s="12" t="s">
        <v>256</v>
      </c>
      <c r="B22" s="13" t="s">
        <v>345</v>
      </c>
      <c r="C22" s="13" t="s">
        <v>346</v>
      </c>
      <c r="D22" s="12" t="s">
        <v>654</v>
      </c>
      <c r="E22" s="12" t="s">
        <v>655</v>
      </c>
      <c r="F22" s="13" t="s">
        <v>656</v>
      </c>
      <c r="G22" s="14">
        <v>1</v>
      </c>
      <c r="H22" s="7">
        <v>2.3894000000000002</v>
      </c>
      <c r="I22" s="9">
        <f t="shared" si="1"/>
        <v>2.3894000000000002</v>
      </c>
      <c r="J22" s="16">
        <v>44328</v>
      </c>
    </row>
    <row r="23" spans="1:10" s="1" customFormat="1" ht="16.5" customHeight="1">
      <c r="A23" s="4" t="s">
        <v>256</v>
      </c>
      <c r="B23" s="5" t="s">
        <v>345</v>
      </c>
      <c r="C23" s="5" t="s">
        <v>346</v>
      </c>
      <c r="D23" s="4" t="s">
        <v>657</v>
      </c>
      <c r="E23" s="4" t="s">
        <v>471</v>
      </c>
      <c r="F23" s="5" t="s">
        <v>349</v>
      </c>
      <c r="G23" s="6">
        <v>1</v>
      </c>
      <c r="H23" s="7">
        <v>1.55695201710526</v>
      </c>
      <c r="I23" s="9">
        <f t="shared" si="1"/>
        <v>1.55695201710526</v>
      </c>
      <c r="J23" s="10">
        <v>44327</v>
      </c>
    </row>
    <row r="24" spans="1:10" s="1" customFormat="1" ht="16.5" customHeight="1">
      <c r="A24" s="12" t="s">
        <v>256</v>
      </c>
      <c r="B24" s="13" t="s">
        <v>345</v>
      </c>
      <c r="C24" s="13" t="s">
        <v>346</v>
      </c>
      <c r="D24" s="12" t="s">
        <v>658</v>
      </c>
      <c r="E24" s="12" t="s">
        <v>659</v>
      </c>
      <c r="F24" s="13" t="s">
        <v>660</v>
      </c>
      <c r="G24" s="14">
        <v>1</v>
      </c>
      <c r="H24" s="7">
        <v>0.94186514543269195</v>
      </c>
      <c r="I24" s="9">
        <f t="shared" si="1"/>
        <v>0.94186514543269195</v>
      </c>
      <c r="J24" s="16">
        <v>44327</v>
      </c>
    </row>
    <row r="25" spans="1:10" s="1" customFormat="1" ht="16.5" customHeight="1">
      <c r="A25" s="4" t="s">
        <v>256</v>
      </c>
      <c r="B25" s="5" t="s">
        <v>345</v>
      </c>
      <c r="C25" s="5" t="s">
        <v>346</v>
      </c>
      <c r="D25" s="4" t="s">
        <v>661</v>
      </c>
      <c r="E25" s="4" t="s">
        <v>662</v>
      </c>
      <c r="F25" s="5" t="s">
        <v>663</v>
      </c>
      <c r="G25" s="6">
        <v>1</v>
      </c>
      <c r="H25" s="7">
        <v>0.92870837199519196</v>
      </c>
      <c r="I25" s="9">
        <f t="shared" si="1"/>
        <v>0.92870837199519196</v>
      </c>
      <c r="J25" s="10">
        <v>44327</v>
      </c>
    </row>
    <row r="26" spans="1:10" s="1" customFormat="1" ht="16.5" customHeight="1">
      <c r="A26" s="12" t="s">
        <v>256</v>
      </c>
      <c r="B26" s="13" t="s">
        <v>345</v>
      </c>
      <c r="C26" s="13" t="s">
        <v>346</v>
      </c>
      <c r="D26" s="12" t="s">
        <v>664</v>
      </c>
      <c r="E26" s="12" t="s">
        <v>665</v>
      </c>
      <c r="F26" s="13" t="s">
        <v>666</v>
      </c>
      <c r="G26" s="14">
        <v>1</v>
      </c>
      <c r="H26" s="7">
        <v>0.94784549699519205</v>
      </c>
      <c r="I26" s="9">
        <f t="shared" si="1"/>
        <v>0.94784549699519205</v>
      </c>
      <c r="J26" s="16">
        <v>44327</v>
      </c>
    </row>
    <row r="27" spans="1:10" s="1" customFormat="1" ht="16.5" customHeight="1">
      <c r="A27" s="4" t="s">
        <v>256</v>
      </c>
      <c r="B27" s="5" t="s">
        <v>345</v>
      </c>
      <c r="C27" s="5" t="s">
        <v>346</v>
      </c>
      <c r="D27" s="4" t="s">
        <v>667</v>
      </c>
      <c r="E27" s="4" t="s">
        <v>475</v>
      </c>
      <c r="F27" s="5" t="s">
        <v>349</v>
      </c>
      <c r="G27" s="6">
        <v>1</v>
      </c>
      <c r="H27" s="7">
        <v>4.05</v>
      </c>
      <c r="I27" s="9">
        <f t="shared" si="1"/>
        <v>4.05</v>
      </c>
      <c r="J27" s="10">
        <v>44327</v>
      </c>
    </row>
    <row r="28" spans="1:10" s="1" customFormat="1" ht="16.5" customHeight="1">
      <c r="A28" s="12" t="s">
        <v>256</v>
      </c>
      <c r="B28" s="13" t="s">
        <v>345</v>
      </c>
      <c r="C28" s="13" t="s">
        <v>346</v>
      </c>
      <c r="D28" s="12" t="s">
        <v>668</v>
      </c>
      <c r="E28" s="12" t="s">
        <v>669</v>
      </c>
      <c r="F28" s="13" t="s">
        <v>349</v>
      </c>
      <c r="G28" s="14">
        <v>1</v>
      </c>
      <c r="H28" s="7">
        <v>1.437294625</v>
      </c>
      <c r="I28" s="9">
        <f t="shared" si="1"/>
        <v>1.437294625</v>
      </c>
      <c r="J28" s="16">
        <v>44327</v>
      </c>
    </row>
    <row r="29" spans="1:10" s="1" customFormat="1" ht="16.5" customHeight="1">
      <c r="A29" s="4" t="s">
        <v>256</v>
      </c>
      <c r="B29" s="5" t="s">
        <v>345</v>
      </c>
      <c r="C29" s="5" t="s">
        <v>346</v>
      </c>
      <c r="D29" s="4" t="s">
        <v>670</v>
      </c>
      <c r="E29" s="4" t="s">
        <v>671</v>
      </c>
      <c r="F29" s="5" t="s">
        <v>672</v>
      </c>
      <c r="G29" s="6">
        <v>1</v>
      </c>
      <c r="H29" s="7">
        <v>0.40974133190476197</v>
      </c>
      <c r="I29" s="9">
        <f t="shared" si="1"/>
        <v>0.40974133190476197</v>
      </c>
      <c r="J29" s="10">
        <v>44327</v>
      </c>
    </row>
    <row r="30" spans="1:10" s="1" customFormat="1" ht="16.5" customHeight="1">
      <c r="A30" s="12" t="s">
        <v>256</v>
      </c>
      <c r="B30" s="13" t="s">
        <v>345</v>
      </c>
      <c r="C30" s="13" t="s">
        <v>346</v>
      </c>
      <c r="D30" s="12" t="s">
        <v>673</v>
      </c>
      <c r="E30" s="12" t="s">
        <v>674</v>
      </c>
      <c r="F30" s="13" t="s">
        <v>349</v>
      </c>
      <c r="G30" s="14">
        <v>2</v>
      </c>
      <c r="H30" s="7">
        <v>0.12039999999999999</v>
      </c>
      <c r="I30" s="9">
        <f t="shared" si="1"/>
        <v>0.24079999999999999</v>
      </c>
      <c r="J30" s="16">
        <v>44327</v>
      </c>
    </row>
    <row r="31" spans="1:10" s="1" customFormat="1" ht="16.5" customHeight="1">
      <c r="A31" s="4" t="s">
        <v>256</v>
      </c>
      <c r="B31" s="5" t="s">
        <v>345</v>
      </c>
      <c r="C31" s="5" t="s">
        <v>346</v>
      </c>
      <c r="D31" s="4" t="s">
        <v>675</v>
      </c>
      <c r="E31" s="4" t="s">
        <v>676</v>
      </c>
      <c r="F31" s="5" t="s">
        <v>349</v>
      </c>
      <c r="G31" s="6">
        <v>1</v>
      </c>
      <c r="H31" s="7">
        <v>0.32450275409356699</v>
      </c>
      <c r="I31" s="9">
        <f t="shared" si="1"/>
        <v>0.32450275409356699</v>
      </c>
      <c r="J31" s="10">
        <v>44327</v>
      </c>
    </row>
    <row r="32" spans="1:10" s="1" customFormat="1" ht="16.5" customHeight="1">
      <c r="A32" s="12" t="s">
        <v>256</v>
      </c>
      <c r="B32" s="13" t="s">
        <v>345</v>
      </c>
      <c r="C32" s="13" t="s">
        <v>346</v>
      </c>
      <c r="D32" s="12" t="s">
        <v>677</v>
      </c>
      <c r="E32" s="12" t="s">
        <v>678</v>
      </c>
      <c r="F32" s="13" t="s">
        <v>349</v>
      </c>
      <c r="G32" s="14">
        <v>1</v>
      </c>
      <c r="H32" s="7">
        <v>0.27373901198830403</v>
      </c>
      <c r="I32" s="9">
        <f t="shared" si="1"/>
        <v>0.27373901198830403</v>
      </c>
      <c r="J32" s="16">
        <v>44327</v>
      </c>
    </row>
    <row r="33" spans="1:10" s="1" customFormat="1" ht="16.5" customHeight="1">
      <c r="A33" s="4" t="s">
        <v>256</v>
      </c>
      <c r="B33" s="5" t="s">
        <v>345</v>
      </c>
      <c r="C33" s="5" t="s">
        <v>346</v>
      </c>
      <c r="D33" s="4" t="s">
        <v>679</v>
      </c>
      <c r="E33" s="4" t="s">
        <v>680</v>
      </c>
      <c r="F33" s="5" t="s">
        <v>349</v>
      </c>
      <c r="G33" s="6">
        <v>2</v>
      </c>
      <c r="H33" s="7">
        <v>0.18647623216374301</v>
      </c>
      <c r="I33" s="9">
        <f t="shared" si="1"/>
        <v>0.37295246432748602</v>
      </c>
      <c r="J33" s="10">
        <v>44327</v>
      </c>
    </row>
    <row r="34" spans="1:10" s="1" customFormat="1" ht="16.5" customHeight="1">
      <c r="A34" s="12" t="s">
        <v>256</v>
      </c>
      <c r="B34" s="13" t="s">
        <v>345</v>
      </c>
      <c r="C34" s="13" t="s">
        <v>346</v>
      </c>
      <c r="D34" s="12" t="s">
        <v>681</v>
      </c>
      <c r="E34" s="12" t="s">
        <v>682</v>
      </c>
      <c r="F34" s="13" t="s">
        <v>683</v>
      </c>
      <c r="G34" s="14">
        <v>2</v>
      </c>
      <c r="H34" s="7">
        <v>2.1947000000000001</v>
      </c>
      <c r="I34" s="9">
        <f t="shared" si="1"/>
        <v>4.3894000000000002</v>
      </c>
      <c r="J34" s="16">
        <v>44327</v>
      </c>
    </row>
    <row r="35" spans="1:10">
      <c r="I35" s="11">
        <f>SUM(I21:I34)</f>
        <v>18.6613012188425</v>
      </c>
    </row>
  </sheetData>
  <phoneticPr fontId="2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1" workbookViewId="0">
      <selection activeCell="I43" sqref="I43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875" customWidth="1"/>
    <col min="6" max="6" width="20.5" customWidth="1"/>
    <col min="7" max="7" width="11.875" style="11" customWidth="1"/>
    <col min="8" max="8" width="14" style="11" customWidth="1"/>
    <col min="9" max="9" width="7.75" style="11" customWidth="1"/>
    <col min="10" max="10" width="9" customWidth="1"/>
  </cols>
  <sheetData>
    <row r="1" spans="1:11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1" s="1" customFormat="1" ht="16.5" customHeight="1">
      <c r="A2" s="4" t="s">
        <v>262</v>
      </c>
      <c r="B2" s="5" t="s">
        <v>345</v>
      </c>
      <c r="C2" s="5" t="s">
        <v>346</v>
      </c>
      <c r="D2" s="4" t="s">
        <v>347</v>
      </c>
      <c r="E2" s="4" t="s">
        <v>348</v>
      </c>
      <c r="F2" s="5" t="s">
        <v>349</v>
      </c>
      <c r="G2" s="6">
        <v>1</v>
      </c>
      <c r="H2" s="7">
        <v>1.1518227968750001</v>
      </c>
      <c r="I2" s="9">
        <f t="shared" ref="I2:I33" si="0">H2*G2</f>
        <v>1.1518227968750001</v>
      </c>
      <c r="J2" s="10">
        <v>44390</v>
      </c>
      <c r="K2" s="29"/>
    </row>
    <row r="3" spans="1:11" s="1" customFormat="1" ht="16.5" customHeight="1">
      <c r="A3" s="12" t="s">
        <v>262</v>
      </c>
      <c r="B3" s="13" t="s">
        <v>345</v>
      </c>
      <c r="C3" s="13" t="s">
        <v>346</v>
      </c>
      <c r="D3" s="12" t="s">
        <v>350</v>
      </c>
      <c r="E3" s="12" t="s">
        <v>351</v>
      </c>
      <c r="F3" s="13" t="s">
        <v>352</v>
      </c>
      <c r="G3" s="14">
        <v>18</v>
      </c>
      <c r="H3" s="17">
        <v>2.3E-2</v>
      </c>
      <c r="I3" s="9">
        <f t="shared" si="0"/>
        <v>0.41399999999999998</v>
      </c>
      <c r="J3" s="16">
        <v>45219</v>
      </c>
      <c r="K3" s="29"/>
    </row>
    <row r="4" spans="1:11" s="1" customFormat="1" ht="16.5" customHeight="1">
      <c r="A4" s="4" t="s">
        <v>262</v>
      </c>
      <c r="B4" s="5" t="s">
        <v>345</v>
      </c>
      <c r="C4" s="5" t="s">
        <v>346</v>
      </c>
      <c r="D4" s="4" t="s">
        <v>353</v>
      </c>
      <c r="E4" s="4" t="s">
        <v>351</v>
      </c>
      <c r="F4" s="5" t="s">
        <v>354</v>
      </c>
      <c r="G4" s="6">
        <v>7</v>
      </c>
      <c r="H4" s="17">
        <v>6.6400000000000001E-2</v>
      </c>
      <c r="I4" s="9">
        <f t="shared" si="0"/>
        <v>0.46479999999999999</v>
      </c>
      <c r="J4" s="10">
        <v>44390</v>
      </c>
      <c r="K4" s="29"/>
    </row>
    <row r="5" spans="1:11" s="1" customFormat="1" ht="16.5" customHeight="1">
      <c r="A5" s="12" t="s">
        <v>262</v>
      </c>
      <c r="B5" s="13" t="s">
        <v>345</v>
      </c>
      <c r="C5" s="13" t="s">
        <v>346</v>
      </c>
      <c r="D5" s="12" t="s">
        <v>355</v>
      </c>
      <c r="E5" s="12" t="s">
        <v>351</v>
      </c>
      <c r="F5" s="13" t="s">
        <v>356</v>
      </c>
      <c r="G5" s="14">
        <v>2</v>
      </c>
      <c r="H5" s="17">
        <v>0.46899999999999997</v>
      </c>
      <c r="I5" s="9">
        <f t="shared" si="0"/>
        <v>0.93799999999999994</v>
      </c>
      <c r="J5" s="16">
        <v>44390</v>
      </c>
      <c r="K5" s="29"/>
    </row>
    <row r="6" spans="1:11" s="1" customFormat="1" ht="16.5" customHeight="1">
      <c r="A6" s="4" t="s">
        <v>262</v>
      </c>
      <c r="B6" s="5" t="s">
        <v>345</v>
      </c>
      <c r="C6" s="5" t="s">
        <v>346</v>
      </c>
      <c r="D6" s="4" t="s">
        <v>357</v>
      </c>
      <c r="E6" s="4" t="s">
        <v>351</v>
      </c>
      <c r="F6" s="5" t="s">
        <v>358</v>
      </c>
      <c r="G6" s="6">
        <v>4</v>
      </c>
      <c r="H6" s="17">
        <v>3.7199999999999997E-2</v>
      </c>
      <c r="I6" s="9">
        <f t="shared" si="0"/>
        <v>0.14879999999999999</v>
      </c>
      <c r="J6" s="10">
        <v>45219</v>
      </c>
      <c r="K6" s="29"/>
    </row>
    <row r="7" spans="1:11" s="1" customFormat="1" ht="16.5" customHeight="1">
      <c r="A7" s="12" t="s">
        <v>262</v>
      </c>
      <c r="B7" s="13" t="s">
        <v>345</v>
      </c>
      <c r="C7" s="13" t="s">
        <v>346</v>
      </c>
      <c r="D7" s="12" t="s">
        <v>359</v>
      </c>
      <c r="E7" s="12" t="s">
        <v>351</v>
      </c>
      <c r="F7" s="13" t="s">
        <v>360</v>
      </c>
      <c r="G7" s="14">
        <v>1</v>
      </c>
      <c r="H7" s="17">
        <v>3.7199999999999997E-2</v>
      </c>
      <c r="I7" s="9">
        <f t="shared" si="0"/>
        <v>3.7199999999999997E-2</v>
      </c>
      <c r="J7" s="16">
        <v>44390</v>
      </c>
      <c r="K7" s="29"/>
    </row>
    <row r="8" spans="1:11" s="1" customFormat="1" ht="16.5" customHeight="1">
      <c r="A8" s="4" t="s">
        <v>262</v>
      </c>
      <c r="B8" s="5" t="s">
        <v>345</v>
      </c>
      <c r="C8" s="5" t="s">
        <v>346</v>
      </c>
      <c r="D8" s="4" t="s">
        <v>361</v>
      </c>
      <c r="E8" s="4" t="s">
        <v>351</v>
      </c>
      <c r="F8" s="5" t="s">
        <v>362</v>
      </c>
      <c r="G8" s="6">
        <v>1</v>
      </c>
      <c r="H8" s="17">
        <v>0.97350000000000003</v>
      </c>
      <c r="I8" s="9">
        <f t="shared" si="0"/>
        <v>0.97350000000000003</v>
      </c>
      <c r="J8" s="10">
        <v>44390</v>
      </c>
      <c r="K8" s="29"/>
    </row>
    <row r="9" spans="1:11" s="1" customFormat="1" ht="16.5" customHeight="1">
      <c r="A9" s="12" t="s">
        <v>262</v>
      </c>
      <c r="B9" s="13" t="s">
        <v>345</v>
      </c>
      <c r="C9" s="13" t="s">
        <v>346</v>
      </c>
      <c r="D9" s="12" t="s">
        <v>363</v>
      </c>
      <c r="E9" s="12" t="s">
        <v>351</v>
      </c>
      <c r="F9" s="13" t="s">
        <v>364</v>
      </c>
      <c r="G9" s="14">
        <v>2</v>
      </c>
      <c r="H9" s="17">
        <v>0.115</v>
      </c>
      <c r="I9" s="9">
        <f t="shared" si="0"/>
        <v>0.23</v>
      </c>
      <c r="J9" s="16">
        <v>44390</v>
      </c>
      <c r="K9" s="29"/>
    </row>
    <row r="10" spans="1:11" s="1" customFormat="1" ht="16.5" customHeight="1">
      <c r="A10" s="4" t="s">
        <v>262</v>
      </c>
      <c r="B10" s="5" t="s">
        <v>345</v>
      </c>
      <c r="C10" s="5" t="s">
        <v>346</v>
      </c>
      <c r="D10" s="4" t="s">
        <v>365</v>
      </c>
      <c r="E10" s="4" t="s">
        <v>351</v>
      </c>
      <c r="F10" s="5" t="s">
        <v>366</v>
      </c>
      <c r="G10" s="6">
        <v>1</v>
      </c>
      <c r="H10" s="17">
        <v>0.4602</v>
      </c>
      <c r="I10" s="9">
        <f t="shared" si="0"/>
        <v>0.4602</v>
      </c>
      <c r="J10" s="10">
        <v>44390</v>
      </c>
      <c r="K10" s="29"/>
    </row>
    <row r="11" spans="1:11" s="1" customFormat="1" ht="16.5" customHeight="1">
      <c r="A11" s="12" t="s">
        <v>262</v>
      </c>
      <c r="B11" s="13" t="s">
        <v>345</v>
      </c>
      <c r="C11" s="13" t="s">
        <v>346</v>
      </c>
      <c r="D11" s="12" t="s">
        <v>367</v>
      </c>
      <c r="E11" s="12" t="s">
        <v>351</v>
      </c>
      <c r="F11" s="13" t="s">
        <v>368</v>
      </c>
      <c r="G11" s="14">
        <v>1</v>
      </c>
      <c r="H11" s="17">
        <v>4.87E-2</v>
      </c>
      <c r="I11" s="9">
        <f t="shared" si="0"/>
        <v>4.87E-2</v>
      </c>
      <c r="J11" s="16">
        <v>44390</v>
      </c>
      <c r="K11" s="29"/>
    </row>
    <row r="12" spans="1:11" s="1" customFormat="1" ht="16.5" customHeight="1">
      <c r="A12" s="4" t="s">
        <v>262</v>
      </c>
      <c r="B12" s="5" t="s">
        <v>345</v>
      </c>
      <c r="C12" s="5" t="s">
        <v>346</v>
      </c>
      <c r="D12" s="4" t="s">
        <v>369</v>
      </c>
      <c r="E12" s="4" t="s">
        <v>370</v>
      </c>
      <c r="F12" s="5" t="s">
        <v>371</v>
      </c>
      <c r="G12" s="6">
        <v>2</v>
      </c>
      <c r="H12" s="17">
        <v>0.19500000000000001</v>
      </c>
      <c r="I12" s="9">
        <f t="shared" si="0"/>
        <v>0.39</v>
      </c>
      <c r="J12" s="10">
        <v>44390</v>
      </c>
      <c r="K12" s="29"/>
    </row>
    <row r="13" spans="1:11" s="1" customFormat="1" ht="16.5" customHeight="1">
      <c r="A13" s="12" t="s">
        <v>262</v>
      </c>
      <c r="B13" s="13" t="s">
        <v>345</v>
      </c>
      <c r="C13" s="13" t="s">
        <v>346</v>
      </c>
      <c r="D13" s="12" t="s">
        <v>372</v>
      </c>
      <c r="E13" s="12" t="s">
        <v>370</v>
      </c>
      <c r="F13" s="13" t="s">
        <v>373</v>
      </c>
      <c r="G13" s="14">
        <v>2</v>
      </c>
      <c r="H13" s="17">
        <v>4.2000000000000003E-2</v>
      </c>
      <c r="I13" s="9">
        <f t="shared" si="0"/>
        <v>8.4000000000000005E-2</v>
      </c>
      <c r="J13" s="16">
        <v>44390</v>
      </c>
      <c r="K13" s="29"/>
    </row>
    <row r="14" spans="1:11" s="1" customFormat="1" ht="16.5" customHeight="1">
      <c r="A14" s="4" t="s">
        <v>262</v>
      </c>
      <c r="B14" s="5" t="s">
        <v>345</v>
      </c>
      <c r="C14" s="5" t="s">
        <v>346</v>
      </c>
      <c r="D14" s="4" t="s">
        <v>374</v>
      </c>
      <c r="E14" s="4" t="s">
        <v>370</v>
      </c>
      <c r="F14" s="5" t="s">
        <v>375</v>
      </c>
      <c r="G14" s="6">
        <v>1</v>
      </c>
      <c r="H14" s="17">
        <v>2.8319000000000001</v>
      </c>
      <c r="I14" s="9">
        <f t="shared" si="0"/>
        <v>2.8319000000000001</v>
      </c>
      <c r="J14" s="10">
        <v>44390</v>
      </c>
      <c r="K14" s="29"/>
    </row>
    <row r="15" spans="1:11" s="1" customFormat="1" ht="16.5" customHeight="1">
      <c r="A15" s="12" t="s">
        <v>262</v>
      </c>
      <c r="B15" s="13" t="s">
        <v>345</v>
      </c>
      <c r="C15" s="13" t="s">
        <v>346</v>
      </c>
      <c r="D15" s="12" t="s">
        <v>376</v>
      </c>
      <c r="E15" s="12" t="s">
        <v>377</v>
      </c>
      <c r="F15" s="13" t="s">
        <v>378</v>
      </c>
      <c r="G15" s="14">
        <v>1</v>
      </c>
      <c r="H15" s="17">
        <v>3.536</v>
      </c>
      <c r="I15" s="9">
        <f t="shared" si="0"/>
        <v>3.536</v>
      </c>
      <c r="J15" s="16">
        <v>44390</v>
      </c>
      <c r="K15" s="29"/>
    </row>
    <row r="16" spans="1:11" s="1" customFormat="1" ht="16.5" customHeight="1">
      <c r="A16" s="4" t="s">
        <v>262</v>
      </c>
      <c r="B16" s="5" t="s">
        <v>345</v>
      </c>
      <c r="C16" s="5" t="s">
        <v>346</v>
      </c>
      <c r="D16" s="4" t="s">
        <v>379</v>
      </c>
      <c r="E16" s="4" t="s">
        <v>377</v>
      </c>
      <c r="F16" s="5" t="s">
        <v>380</v>
      </c>
      <c r="G16" s="6">
        <v>2</v>
      </c>
      <c r="H16" s="17">
        <v>1.125</v>
      </c>
      <c r="I16" s="9">
        <f t="shared" si="0"/>
        <v>2.25</v>
      </c>
      <c r="J16" s="10">
        <v>44390</v>
      </c>
      <c r="K16" s="29"/>
    </row>
    <row r="17" spans="1:11" s="1" customFormat="1" ht="16.5" customHeight="1">
      <c r="A17" s="12" t="s">
        <v>262</v>
      </c>
      <c r="B17" s="13" t="s">
        <v>345</v>
      </c>
      <c r="C17" s="13" t="s">
        <v>346</v>
      </c>
      <c r="D17" s="12" t="s">
        <v>381</v>
      </c>
      <c r="E17" s="12" t="s">
        <v>382</v>
      </c>
      <c r="F17" s="13" t="s">
        <v>383</v>
      </c>
      <c r="G17" s="14">
        <v>2</v>
      </c>
      <c r="H17" s="17">
        <v>0.66369999999999996</v>
      </c>
      <c r="I17" s="9">
        <f t="shared" si="0"/>
        <v>1.3273999999999999</v>
      </c>
      <c r="J17" s="16">
        <v>44390</v>
      </c>
      <c r="K17" s="29"/>
    </row>
    <row r="18" spans="1:11" s="1" customFormat="1" ht="16.5" customHeight="1">
      <c r="A18" s="4" t="s">
        <v>262</v>
      </c>
      <c r="B18" s="5" t="s">
        <v>345</v>
      </c>
      <c r="C18" s="5" t="s">
        <v>346</v>
      </c>
      <c r="D18" s="4" t="s">
        <v>384</v>
      </c>
      <c r="E18" s="4" t="s">
        <v>385</v>
      </c>
      <c r="F18" s="5" t="s">
        <v>386</v>
      </c>
      <c r="G18" s="6">
        <v>8</v>
      </c>
      <c r="H18" s="17">
        <v>4.8599999999999997E-2</v>
      </c>
      <c r="I18" s="9">
        <f t="shared" si="0"/>
        <v>0.38879999999999998</v>
      </c>
      <c r="J18" s="10">
        <v>44390</v>
      </c>
      <c r="K18" s="29"/>
    </row>
    <row r="19" spans="1:11" s="1" customFormat="1" ht="16.5" customHeight="1">
      <c r="A19" s="12" t="s">
        <v>262</v>
      </c>
      <c r="B19" s="13" t="s">
        <v>345</v>
      </c>
      <c r="C19" s="13" t="s">
        <v>346</v>
      </c>
      <c r="D19" s="12" t="s">
        <v>387</v>
      </c>
      <c r="E19" s="12" t="s">
        <v>385</v>
      </c>
      <c r="F19" s="13" t="s">
        <v>388</v>
      </c>
      <c r="G19" s="14">
        <v>1</v>
      </c>
      <c r="H19" s="17">
        <v>4.8599999999999997E-2</v>
      </c>
      <c r="I19" s="9">
        <f t="shared" si="0"/>
        <v>4.8599999999999997E-2</v>
      </c>
      <c r="J19" s="16">
        <v>44390</v>
      </c>
      <c r="K19" s="29"/>
    </row>
    <row r="20" spans="1:11" s="1" customFormat="1" ht="16.5" customHeight="1">
      <c r="A20" s="4" t="s">
        <v>262</v>
      </c>
      <c r="B20" s="5" t="s">
        <v>345</v>
      </c>
      <c r="C20" s="5" t="s">
        <v>346</v>
      </c>
      <c r="D20" s="4" t="s">
        <v>389</v>
      </c>
      <c r="E20" s="4" t="s">
        <v>390</v>
      </c>
      <c r="F20" s="5" t="s">
        <v>391</v>
      </c>
      <c r="G20" s="6">
        <v>20</v>
      </c>
      <c r="H20" s="17">
        <v>5.7499999999999999E-3</v>
      </c>
      <c r="I20" s="9">
        <f t="shared" si="0"/>
        <v>0.115</v>
      </c>
      <c r="J20" s="10">
        <v>45219</v>
      </c>
      <c r="K20" s="29"/>
    </row>
    <row r="21" spans="1:11" s="1" customFormat="1" ht="16.5" customHeight="1">
      <c r="A21" s="12" t="s">
        <v>262</v>
      </c>
      <c r="B21" s="13" t="s">
        <v>345</v>
      </c>
      <c r="C21" s="13" t="s">
        <v>346</v>
      </c>
      <c r="D21" s="12" t="s">
        <v>392</v>
      </c>
      <c r="E21" s="12" t="s">
        <v>390</v>
      </c>
      <c r="F21" s="13" t="s">
        <v>393</v>
      </c>
      <c r="G21" s="14">
        <v>2</v>
      </c>
      <c r="H21" s="17">
        <v>5.7499999999999999E-3</v>
      </c>
      <c r="I21" s="9">
        <f t="shared" si="0"/>
        <v>1.15E-2</v>
      </c>
      <c r="J21" s="16">
        <v>44390</v>
      </c>
      <c r="K21" s="29"/>
    </row>
    <row r="22" spans="1:11" s="1" customFormat="1" ht="16.5" customHeight="1">
      <c r="A22" s="4" t="s">
        <v>262</v>
      </c>
      <c r="B22" s="5" t="s">
        <v>345</v>
      </c>
      <c r="C22" s="5" t="s">
        <v>346</v>
      </c>
      <c r="D22" s="4" t="s">
        <v>394</v>
      </c>
      <c r="E22" s="4" t="s">
        <v>390</v>
      </c>
      <c r="F22" s="5" t="s">
        <v>395</v>
      </c>
      <c r="G22" s="6">
        <v>6</v>
      </c>
      <c r="H22" s="17">
        <v>5.7499999999999999E-3</v>
      </c>
      <c r="I22" s="9">
        <f t="shared" si="0"/>
        <v>3.4500000000000003E-2</v>
      </c>
      <c r="J22" s="10">
        <v>44390</v>
      </c>
      <c r="K22" s="29"/>
    </row>
    <row r="23" spans="1:11" s="1" customFormat="1" ht="16.5" customHeight="1">
      <c r="A23" s="12" t="s">
        <v>262</v>
      </c>
      <c r="B23" s="13" t="s">
        <v>345</v>
      </c>
      <c r="C23" s="13" t="s">
        <v>346</v>
      </c>
      <c r="D23" s="12" t="s">
        <v>396</v>
      </c>
      <c r="E23" s="12" t="s">
        <v>390</v>
      </c>
      <c r="F23" s="13" t="s">
        <v>397</v>
      </c>
      <c r="G23" s="14">
        <v>1</v>
      </c>
      <c r="H23" s="17">
        <v>5.7499999999999999E-3</v>
      </c>
      <c r="I23" s="9">
        <f t="shared" si="0"/>
        <v>5.7499999999999999E-3</v>
      </c>
      <c r="J23" s="16">
        <v>44390</v>
      </c>
      <c r="K23" s="29"/>
    </row>
    <row r="24" spans="1:11" s="1" customFormat="1" ht="16.5" customHeight="1">
      <c r="A24" s="4" t="s">
        <v>262</v>
      </c>
      <c r="B24" s="5" t="s">
        <v>345</v>
      </c>
      <c r="C24" s="5" t="s">
        <v>346</v>
      </c>
      <c r="D24" s="4" t="s">
        <v>398</v>
      </c>
      <c r="E24" s="4" t="s">
        <v>390</v>
      </c>
      <c r="F24" s="5" t="s">
        <v>399</v>
      </c>
      <c r="G24" s="6">
        <v>1</v>
      </c>
      <c r="H24" s="17">
        <v>5.7499999999999999E-3</v>
      </c>
      <c r="I24" s="9">
        <f t="shared" si="0"/>
        <v>5.7499999999999999E-3</v>
      </c>
      <c r="J24" s="10">
        <v>44390</v>
      </c>
      <c r="K24" s="29"/>
    </row>
    <row r="25" spans="1:11" s="1" customFormat="1" ht="16.5" customHeight="1">
      <c r="A25" s="12" t="s">
        <v>262</v>
      </c>
      <c r="B25" s="13" t="s">
        <v>345</v>
      </c>
      <c r="C25" s="13" t="s">
        <v>346</v>
      </c>
      <c r="D25" s="12" t="s">
        <v>400</v>
      </c>
      <c r="E25" s="12" t="s">
        <v>390</v>
      </c>
      <c r="F25" s="13" t="s">
        <v>401</v>
      </c>
      <c r="G25" s="14">
        <v>1</v>
      </c>
      <c r="H25" s="17">
        <v>5.7499999999999999E-3</v>
      </c>
      <c r="I25" s="9">
        <f t="shared" si="0"/>
        <v>5.7499999999999999E-3</v>
      </c>
      <c r="J25" s="16">
        <v>44390</v>
      </c>
      <c r="K25" s="29"/>
    </row>
    <row r="26" spans="1:11" s="1" customFormat="1" ht="16.5" customHeight="1">
      <c r="A26" s="4" t="s">
        <v>262</v>
      </c>
      <c r="B26" s="5" t="s">
        <v>345</v>
      </c>
      <c r="C26" s="5" t="s">
        <v>346</v>
      </c>
      <c r="D26" s="4" t="s">
        <v>402</v>
      </c>
      <c r="E26" s="4" t="s">
        <v>390</v>
      </c>
      <c r="F26" s="5" t="s">
        <v>403</v>
      </c>
      <c r="G26" s="6">
        <v>1</v>
      </c>
      <c r="H26" s="17">
        <v>8.3999999999999995E-3</v>
      </c>
      <c r="I26" s="9">
        <f t="shared" si="0"/>
        <v>8.3999999999999995E-3</v>
      </c>
      <c r="J26" s="10">
        <v>44390</v>
      </c>
      <c r="K26" s="29"/>
    </row>
    <row r="27" spans="1:11" s="1" customFormat="1" ht="16.5" customHeight="1">
      <c r="A27" s="12" t="s">
        <v>262</v>
      </c>
      <c r="B27" s="13" t="s">
        <v>345</v>
      </c>
      <c r="C27" s="13" t="s">
        <v>346</v>
      </c>
      <c r="D27" s="12" t="s">
        <v>404</v>
      </c>
      <c r="E27" s="12" t="s">
        <v>405</v>
      </c>
      <c r="F27" s="13" t="s">
        <v>406</v>
      </c>
      <c r="G27" s="14">
        <v>1</v>
      </c>
      <c r="H27" s="17">
        <v>0.9</v>
      </c>
      <c r="I27" s="9">
        <f t="shared" si="0"/>
        <v>0.9</v>
      </c>
      <c r="J27" s="16">
        <v>44390</v>
      </c>
      <c r="K27" s="29"/>
    </row>
    <row r="28" spans="1:11" s="1" customFormat="1" ht="16.5" customHeight="1">
      <c r="A28" s="4" t="s">
        <v>262</v>
      </c>
      <c r="B28" s="5" t="s">
        <v>345</v>
      </c>
      <c r="C28" s="5" t="s">
        <v>346</v>
      </c>
      <c r="D28" s="4" t="s">
        <v>407</v>
      </c>
      <c r="E28" s="4" t="s">
        <v>405</v>
      </c>
      <c r="F28" s="5" t="s">
        <v>408</v>
      </c>
      <c r="G28" s="6">
        <v>1</v>
      </c>
      <c r="H28" s="17">
        <v>3.5</v>
      </c>
      <c r="I28" s="9">
        <f t="shared" si="0"/>
        <v>3.5</v>
      </c>
      <c r="J28" s="10">
        <v>44390</v>
      </c>
      <c r="K28" s="29"/>
    </row>
    <row r="29" spans="1:11" s="1" customFormat="1" ht="16.5" customHeight="1">
      <c r="A29" s="12" t="s">
        <v>262</v>
      </c>
      <c r="B29" s="13" t="s">
        <v>345</v>
      </c>
      <c r="C29" s="13" t="s">
        <v>346</v>
      </c>
      <c r="D29" s="12" t="s">
        <v>409</v>
      </c>
      <c r="E29" s="12" t="s">
        <v>405</v>
      </c>
      <c r="F29" s="13" t="s">
        <v>410</v>
      </c>
      <c r="G29" s="14">
        <v>1</v>
      </c>
      <c r="H29" s="17">
        <v>0.33629999999999999</v>
      </c>
      <c r="I29" s="9">
        <f t="shared" si="0"/>
        <v>0.33629999999999999</v>
      </c>
      <c r="J29" s="16">
        <v>44390</v>
      </c>
      <c r="K29" s="29"/>
    </row>
    <row r="30" spans="1:11" s="1" customFormat="1" ht="16.5" customHeight="1">
      <c r="A30" s="4" t="s">
        <v>262</v>
      </c>
      <c r="B30" s="5" t="s">
        <v>345</v>
      </c>
      <c r="C30" s="5" t="s">
        <v>346</v>
      </c>
      <c r="D30" s="4" t="s">
        <v>411</v>
      </c>
      <c r="E30" s="4" t="s">
        <v>390</v>
      </c>
      <c r="F30" s="5" t="s">
        <v>412</v>
      </c>
      <c r="G30" s="6">
        <v>2</v>
      </c>
      <c r="H30" s="17">
        <v>5.7499999999999999E-3</v>
      </c>
      <c r="I30" s="9">
        <f t="shared" si="0"/>
        <v>1.15E-2</v>
      </c>
      <c r="J30" s="10">
        <v>44390</v>
      </c>
      <c r="K30" s="29"/>
    </row>
    <row r="31" spans="1:11" s="1" customFormat="1" ht="16.5" customHeight="1">
      <c r="A31" s="12" t="s">
        <v>262</v>
      </c>
      <c r="B31" s="13" t="s">
        <v>345</v>
      </c>
      <c r="C31" s="13" t="s">
        <v>346</v>
      </c>
      <c r="D31" s="12" t="s">
        <v>413</v>
      </c>
      <c r="E31" s="12" t="s">
        <v>390</v>
      </c>
      <c r="F31" s="13" t="s">
        <v>414</v>
      </c>
      <c r="G31" s="14">
        <v>2</v>
      </c>
      <c r="H31" s="17">
        <v>1.0970000000000001E-2</v>
      </c>
      <c r="I31" s="9">
        <f t="shared" si="0"/>
        <v>2.1940000000000001E-2</v>
      </c>
      <c r="J31" s="16">
        <v>44390</v>
      </c>
      <c r="K31" s="29"/>
    </row>
    <row r="32" spans="1:11" s="1" customFormat="1" ht="16.5" customHeight="1">
      <c r="A32" s="4" t="s">
        <v>262</v>
      </c>
      <c r="B32" s="5" t="s">
        <v>345</v>
      </c>
      <c r="C32" s="5" t="s">
        <v>346</v>
      </c>
      <c r="D32" s="4" t="s">
        <v>415</v>
      </c>
      <c r="E32" s="4" t="s">
        <v>405</v>
      </c>
      <c r="F32" s="5" t="s">
        <v>416</v>
      </c>
      <c r="G32" s="6">
        <v>2</v>
      </c>
      <c r="H32" s="17">
        <v>7.2</v>
      </c>
      <c r="I32" s="9">
        <f t="shared" si="0"/>
        <v>14.4</v>
      </c>
      <c r="J32" s="10">
        <v>44390</v>
      </c>
      <c r="K32" s="29"/>
    </row>
    <row r="33" spans="1:11" s="1" customFormat="1" ht="16.5" customHeight="1">
      <c r="A33" s="12" t="s">
        <v>262</v>
      </c>
      <c r="B33" s="13" t="s">
        <v>345</v>
      </c>
      <c r="C33" s="13" t="s">
        <v>346</v>
      </c>
      <c r="D33" s="12" t="s">
        <v>417</v>
      </c>
      <c r="E33" s="12" t="s">
        <v>418</v>
      </c>
      <c r="F33" s="13" t="s">
        <v>419</v>
      </c>
      <c r="G33" s="14">
        <v>1</v>
      </c>
      <c r="H33" s="17">
        <v>1.5072963359375</v>
      </c>
      <c r="I33" s="9">
        <f t="shared" si="0"/>
        <v>1.5072963359375</v>
      </c>
      <c r="J33" s="16">
        <v>44523</v>
      </c>
      <c r="K33" s="29"/>
    </row>
    <row r="34" spans="1:11">
      <c r="H34" s="11" t="s">
        <v>420</v>
      </c>
      <c r="I34" s="11">
        <f>SUM(I2:I33)</f>
        <v>36.587409132812503</v>
      </c>
    </row>
    <row r="35" spans="1:11">
      <c r="G35" s="11" t="s">
        <v>81</v>
      </c>
      <c r="H35" s="11" t="s">
        <v>421</v>
      </c>
      <c r="I35" s="11">
        <v>13.68</v>
      </c>
    </row>
    <row r="36" spans="1:11">
      <c r="I36" s="11">
        <f>I34+I35</f>
        <v>50.267409132812503</v>
      </c>
    </row>
    <row r="37" spans="1:11">
      <c r="G37" s="11" t="s">
        <v>84</v>
      </c>
      <c r="H37" s="11" t="s">
        <v>421</v>
      </c>
      <c r="I37" s="11">
        <v>13.68</v>
      </c>
    </row>
    <row r="38" spans="1:11">
      <c r="I38" s="11">
        <f>I37+I34</f>
        <v>50.267409132812503</v>
      </c>
    </row>
    <row r="39" spans="1:11">
      <c r="G39" s="11" t="s">
        <v>132</v>
      </c>
      <c r="H39" s="11" t="s">
        <v>421</v>
      </c>
      <c r="I39" s="11">
        <v>13.68</v>
      </c>
    </row>
    <row r="40" spans="1:11">
      <c r="I40" s="11">
        <f>I39+I34</f>
        <v>50.267409132812503</v>
      </c>
    </row>
    <row r="41" spans="1:11">
      <c r="G41" s="11" t="s">
        <v>165</v>
      </c>
      <c r="H41" s="11" t="s">
        <v>421</v>
      </c>
      <c r="I41" s="11">
        <v>13.68</v>
      </c>
    </row>
    <row r="42" spans="1:11">
      <c r="I42" s="11">
        <f>I34+I41</f>
        <v>50.267409132812503</v>
      </c>
    </row>
  </sheetData>
  <phoneticPr fontId="20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6" workbookViewId="0">
      <selection activeCell="A12" sqref="A12:XFD3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123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3</v>
      </c>
      <c r="H2" s="7">
        <v>0.05</v>
      </c>
      <c r="I2" s="9">
        <f t="shared" ref="I2:I9" si="0">H2*G2</f>
        <v>0.15</v>
      </c>
      <c r="J2" s="10">
        <v>44927</v>
      </c>
    </row>
    <row r="3" spans="1:10" s="1" customFormat="1" ht="16.5" customHeight="1">
      <c r="A3" s="12" t="s">
        <v>123</v>
      </c>
      <c r="B3" s="13" t="s">
        <v>345</v>
      </c>
      <c r="C3" s="13" t="s">
        <v>346</v>
      </c>
      <c r="D3" s="12" t="s">
        <v>801</v>
      </c>
      <c r="E3" s="12" t="s">
        <v>802</v>
      </c>
      <c r="F3" s="13" t="s">
        <v>349</v>
      </c>
      <c r="G3" s="14">
        <v>1</v>
      </c>
      <c r="H3" s="7">
        <f>I20</f>
        <v>28.727360392664501</v>
      </c>
      <c r="I3" s="9">
        <f t="shared" si="0"/>
        <v>28.727360392664501</v>
      </c>
      <c r="J3" s="16">
        <v>45265</v>
      </c>
    </row>
    <row r="4" spans="1:10" s="1" customFormat="1" ht="16.5" customHeight="1">
      <c r="A4" s="4" t="s">
        <v>123</v>
      </c>
      <c r="B4" s="5" t="s">
        <v>345</v>
      </c>
      <c r="C4" s="5" t="s">
        <v>346</v>
      </c>
      <c r="D4" s="4" t="s">
        <v>437</v>
      </c>
      <c r="E4" s="4" t="s">
        <v>438</v>
      </c>
      <c r="F4" s="5" t="s">
        <v>439</v>
      </c>
      <c r="G4" s="6">
        <v>4.0000000000000001E-3</v>
      </c>
      <c r="H4" s="7">
        <v>6.1791999999999998</v>
      </c>
      <c r="I4" s="9">
        <f t="shared" si="0"/>
        <v>2.4716800000000001E-2</v>
      </c>
      <c r="J4" s="10">
        <v>45048</v>
      </c>
    </row>
    <row r="5" spans="1:10" s="1" customFormat="1" ht="16.5" customHeight="1">
      <c r="A5" s="12" t="s">
        <v>123</v>
      </c>
      <c r="B5" s="13" t="s">
        <v>345</v>
      </c>
      <c r="C5" s="13" t="s">
        <v>346</v>
      </c>
      <c r="D5" s="12" t="s">
        <v>440</v>
      </c>
      <c r="E5" s="12" t="s">
        <v>441</v>
      </c>
      <c r="F5" s="13" t="s">
        <v>442</v>
      </c>
      <c r="G5" s="14">
        <v>2.4E-2</v>
      </c>
      <c r="H5" s="7">
        <v>0.40350000000000003</v>
      </c>
      <c r="I5" s="9">
        <f t="shared" si="0"/>
        <v>9.6839999999999999E-3</v>
      </c>
      <c r="J5" s="16">
        <v>45048</v>
      </c>
    </row>
    <row r="6" spans="1:10" s="1" customFormat="1" ht="16.5" customHeight="1">
      <c r="A6" s="4" t="s">
        <v>123</v>
      </c>
      <c r="B6" s="5" t="s">
        <v>345</v>
      </c>
      <c r="C6" s="5" t="s">
        <v>346</v>
      </c>
      <c r="D6" s="4" t="s">
        <v>803</v>
      </c>
      <c r="E6" s="4" t="s">
        <v>804</v>
      </c>
      <c r="F6" s="5" t="s">
        <v>482</v>
      </c>
      <c r="G6" s="6">
        <v>1</v>
      </c>
      <c r="H6" s="7">
        <v>0.74779759570312498</v>
      </c>
      <c r="I6" s="9">
        <f t="shared" si="0"/>
        <v>0.74779759570312498</v>
      </c>
      <c r="J6" s="10">
        <v>44757</v>
      </c>
    </row>
    <row r="7" spans="1:10" s="1" customFormat="1" ht="16.5" customHeight="1">
      <c r="A7" s="12" t="s">
        <v>123</v>
      </c>
      <c r="B7" s="13" t="s">
        <v>345</v>
      </c>
      <c r="C7" s="13" t="s">
        <v>346</v>
      </c>
      <c r="D7" s="12" t="s">
        <v>805</v>
      </c>
      <c r="E7" s="12" t="s">
        <v>806</v>
      </c>
      <c r="F7" s="13" t="s">
        <v>349</v>
      </c>
      <c r="G7" s="14">
        <v>1</v>
      </c>
      <c r="H7" s="7">
        <v>0.562188796572475</v>
      </c>
      <c r="I7" s="9">
        <f t="shared" si="0"/>
        <v>0.562188796572475</v>
      </c>
      <c r="J7" s="16">
        <v>44757</v>
      </c>
    </row>
    <row r="8" spans="1:10" s="1" customFormat="1" ht="16.5" customHeight="1">
      <c r="A8" s="4" t="s">
        <v>123</v>
      </c>
      <c r="B8" s="5" t="s">
        <v>345</v>
      </c>
      <c r="C8" s="5" t="s">
        <v>346</v>
      </c>
      <c r="D8" s="4" t="s">
        <v>807</v>
      </c>
      <c r="E8" s="4" t="s">
        <v>808</v>
      </c>
      <c r="F8" s="5" t="s">
        <v>349</v>
      </c>
      <c r="G8" s="6">
        <v>1</v>
      </c>
      <c r="H8" s="7">
        <v>0.562188796572475</v>
      </c>
      <c r="I8" s="9">
        <f t="shared" si="0"/>
        <v>0.562188796572475</v>
      </c>
      <c r="J8" s="10">
        <v>44757</v>
      </c>
    </row>
    <row r="9" spans="1:10" s="1" customFormat="1" ht="16.5" customHeight="1">
      <c r="A9" s="12" t="s">
        <v>123</v>
      </c>
      <c r="B9" s="13" t="s">
        <v>345</v>
      </c>
      <c r="C9" s="13" t="s">
        <v>346</v>
      </c>
      <c r="D9" s="12" t="s">
        <v>809</v>
      </c>
      <c r="E9" s="12" t="s">
        <v>810</v>
      </c>
      <c r="F9" s="13" t="s">
        <v>349</v>
      </c>
      <c r="G9" s="14">
        <v>1</v>
      </c>
      <c r="H9" s="7">
        <v>0.562188796572475</v>
      </c>
      <c r="I9" s="9">
        <f t="shared" si="0"/>
        <v>0.562188796572475</v>
      </c>
      <c r="J9" s="16">
        <v>44757</v>
      </c>
    </row>
    <row r="10" spans="1:10">
      <c r="I10" s="11">
        <f>SUM(I2:I9)</f>
        <v>31.346125178085099</v>
      </c>
    </row>
    <row r="12" spans="1:10" s="1" customFormat="1" ht="12.75">
      <c r="A12" s="2" t="s">
        <v>336</v>
      </c>
      <c r="B12" s="2" t="s">
        <v>337</v>
      </c>
      <c r="C12" s="2" t="s">
        <v>338</v>
      </c>
      <c r="D12" s="2" t="s">
        <v>339</v>
      </c>
      <c r="E12" s="2" t="s">
        <v>340</v>
      </c>
      <c r="F12" s="2" t="s">
        <v>340</v>
      </c>
      <c r="G12" s="3" t="s">
        <v>341</v>
      </c>
      <c r="H12" s="3" t="s">
        <v>342</v>
      </c>
      <c r="I12" s="3" t="s">
        <v>343</v>
      </c>
      <c r="J12" s="8" t="s">
        <v>344</v>
      </c>
    </row>
    <row r="13" spans="1:10" s="1" customFormat="1" ht="16.5" customHeight="1">
      <c r="A13" s="4" t="s">
        <v>801</v>
      </c>
      <c r="B13" s="5" t="s">
        <v>345</v>
      </c>
      <c r="C13" s="5" t="s">
        <v>346</v>
      </c>
      <c r="D13" s="4" t="s">
        <v>544</v>
      </c>
      <c r="E13" s="4" t="s">
        <v>545</v>
      </c>
      <c r="F13" s="5" t="s">
        <v>546</v>
      </c>
      <c r="G13" s="6">
        <v>1</v>
      </c>
      <c r="H13" s="7">
        <v>0.05</v>
      </c>
      <c r="I13" s="9">
        <f t="shared" ref="I13:I19" si="1">H13*G13</f>
        <v>0.05</v>
      </c>
      <c r="J13" s="10">
        <v>45196</v>
      </c>
    </row>
    <row r="14" spans="1:10" s="1" customFormat="1" ht="16.5" customHeight="1">
      <c r="A14" s="12" t="s">
        <v>801</v>
      </c>
      <c r="B14" s="13" t="s">
        <v>345</v>
      </c>
      <c r="C14" s="13" t="s">
        <v>346</v>
      </c>
      <c r="D14" s="12" t="s">
        <v>811</v>
      </c>
      <c r="E14" s="12" t="s">
        <v>517</v>
      </c>
      <c r="F14" s="13" t="s">
        <v>812</v>
      </c>
      <c r="G14" s="14">
        <v>2</v>
      </c>
      <c r="H14" s="7">
        <v>0.05</v>
      </c>
      <c r="I14" s="9">
        <f t="shared" si="1"/>
        <v>0.1</v>
      </c>
      <c r="J14" s="16">
        <v>45196</v>
      </c>
    </row>
    <row r="15" spans="1:10" s="1" customFormat="1" ht="16.5" customHeight="1">
      <c r="A15" s="4" t="s">
        <v>801</v>
      </c>
      <c r="B15" s="5" t="s">
        <v>345</v>
      </c>
      <c r="C15" s="5" t="s">
        <v>346</v>
      </c>
      <c r="D15" s="4" t="s">
        <v>813</v>
      </c>
      <c r="E15" s="4" t="s">
        <v>814</v>
      </c>
      <c r="F15" s="5" t="s">
        <v>349</v>
      </c>
      <c r="G15" s="6">
        <v>1</v>
      </c>
      <c r="H15" s="7">
        <v>0.63460000000000005</v>
      </c>
      <c r="I15" s="9">
        <f t="shared" si="1"/>
        <v>0.63460000000000005</v>
      </c>
      <c r="J15" s="10">
        <v>45196</v>
      </c>
    </row>
    <row r="16" spans="1:10" s="1" customFormat="1" ht="16.5" customHeight="1">
      <c r="A16" s="12" t="s">
        <v>801</v>
      </c>
      <c r="B16" s="13" t="s">
        <v>345</v>
      </c>
      <c r="C16" s="13" t="s">
        <v>346</v>
      </c>
      <c r="D16" s="12" t="s">
        <v>815</v>
      </c>
      <c r="E16" s="12" t="s">
        <v>816</v>
      </c>
      <c r="F16" s="13" t="s">
        <v>349</v>
      </c>
      <c r="G16" s="14">
        <v>8</v>
      </c>
      <c r="H16" s="7">
        <v>0.2</v>
      </c>
      <c r="I16" s="9">
        <f t="shared" si="1"/>
        <v>1.6</v>
      </c>
      <c r="J16" s="16">
        <v>45196</v>
      </c>
    </row>
    <row r="17" spans="1:10" s="1" customFormat="1" ht="16.5" customHeight="1">
      <c r="A17" s="4" t="s">
        <v>801</v>
      </c>
      <c r="B17" s="5" t="s">
        <v>345</v>
      </c>
      <c r="C17" s="5" t="s">
        <v>346</v>
      </c>
      <c r="D17" s="4" t="s">
        <v>817</v>
      </c>
      <c r="E17" s="4" t="s">
        <v>818</v>
      </c>
      <c r="F17" s="5" t="s">
        <v>349</v>
      </c>
      <c r="G17" s="6">
        <v>3</v>
      </c>
      <c r="H17" s="7">
        <f>I37</f>
        <v>8.5405071515548396</v>
      </c>
      <c r="I17" s="9">
        <f t="shared" si="1"/>
        <v>25.621521454664499</v>
      </c>
      <c r="J17" s="10">
        <v>45196</v>
      </c>
    </row>
    <row r="18" spans="1:10" s="1" customFormat="1" ht="16.5" customHeight="1">
      <c r="A18" s="12" t="s">
        <v>801</v>
      </c>
      <c r="B18" s="13" t="s">
        <v>345</v>
      </c>
      <c r="C18" s="13" t="s">
        <v>346</v>
      </c>
      <c r="D18" s="12" t="s">
        <v>819</v>
      </c>
      <c r="E18" s="12" t="s">
        <v>820</v>
      </c>
      <c r="F18" s="13" t="s">
        <v>349</v>
      </c>
      <c r="G18" s="14">
        <v>1</v>
      </c>
      <c r="H18" s="7">
        <v>0.5</v>
      </c>
      <c r="I18" s="9">
        <f t="shared" si="1"/>
        <v>0.5</v>
      </c>
      <c r="J18" s="16">
        <v>45261</v>
      </c>
    </row>
    <row r="19" spans="1:10" s="1" customFormat="1" ht="16.5" customHeight="1">
      <c r="A19" s="4" t="s">
        <v>801</v>
      </c>
      <c r="B19" s="5" t="s">
        <v>345</v>
      </c>
      <c r="C19" s="5" t="s">
        <v>346</v>
      </c>
      <c r="D19" s="4" t="s">
        <v>821</v>
      </c>
      <c r="E19" s="4" t="s">
        <v>822</v>
      </c>
      <c r="F19" s="5" t="s">
        <v>823</v>
      </c>
      <c r="G19" s="6">
        <v>5</v>
      </c>
      <c r="H19" s="7">
        <v>4.4247787599999998E-2</v>
      </c>
      <c r="I19" s="9">
        <f t="shared" si="1"/>
        <v>0.221238938</v>
      </c>
      <c r="J19" s="10">
        <v>45383</v>
      </c>
    </row>
    <row r="20" spans="1:10">
      <c r="I20" s="11">
        <f>SUM(I13:I19)</f>
        <v>28.727360392664501</v>
      </c>
    </row>
    <row r="21" spans="1:10" ht="15.95" customHeight="1"/>
    <row r="22" spans="1:10" s="1" customFormat="1" ht="12.75">
      <c r="A22" s="2" t="s">
        <v>336</v>
      </c>
      <c r="B22" s="2" t="s">
        <v>337</v>
      </c>
      <c r="C22" s="2" t="s">
        <v>338</v>
      </c>
      <c r="D22" s="2" t="s">
        <v>339</v>
      </c>
      <c r="E22" s="2" t="s">
        <v>340</v>
      </c>
      <c r="F22" s="2" t="s">
        <v>340</v>
      </c>
      <c r="G22" s="3" t="s">
        <v>341</v>
      </c>
      <c r="H22" s="3" t="s">
        <v>342</v>
      </c>
      <c r="I22" s="3" t="s">
        <v>343</v>
      </c>
      <c r="J22" s="8" t="s">
        <v>344</v>
      </c>
    </row>
    <row r="23" spans="1:10" s="1" customFormat="1" ht="16.5" customHeight="1">
      <c r="A23" s="4" t="s">
        <v>817</v>
      </c>
      <c r="B23" s="5" t="s">
        <v>345</v>
      </c>
      <c r="C23" s="5" t="s">
        <v>346</v>
      </c>
      <c r="D23" s="4" t="s">
        <v>544</v>
      </c>
      <c r="E23" s="4" t="s">
        <v>545</v>
      </c>
      <c r="F23" s="5" t="s">
        <v>546</v>
      </c>
      <c r="G23" s="6">
        <v>2</v>
      </c>
      <c r="H23" s="7">
        <v>0.05</v>
      </c>
      <c r="I23" s="9">
        <f t="shared" ref="I23:I36" si="2">H23*G23</f>
        <v>0.1</v>
      </c>
      <c r="J23" s="10">
        <v>44866</v>
      </c>
    </row>
    <row r="24" spans="1:10" s="1" customFormat="1" ht="16.5" customHeight="1">
      <c r="A24" s="12" t="s">
        <v>817</v>
      </c>
      <c r="B24" s="13" t="s">
        <v>345</v>
      </c>
      <c r="C24" s="13" t="s">
        <v>346</v>
      </c>
      <c r="D24" s="12" t="s">
        <v>561</v>
      </c>
      <c r="E24" s="12" t="s">
        <v>562</v>
      </c>
      <c r="F24" s="13" t="s">
        <v>563</v>
      </c>
      <c r="G24" s="14">
        <v>4</v>
      </c>
      <c r="H24" s="7">
        <v>0.1196</v>
      </c>
      <c r="I24" s="9">
        <f t="shared" si="2"/>
        <v>0.47839999999999999</v>
      </c>
      <c r="J24" s="16">
        <v>44866</v>
      </c>
    </row>
    <row r="25" spans="1:10" s="1" customFormat="1" ht="16.5" customHeight="1">
      <c r="A25" s="4" t="s">
        <v>817</v>
      </c>
      <c r="B25" s="5" t="s">
        <v>345</v>
      </c>
      <c r="C25" s="5" t="s">
        <v>346</v>
      </c>
      <c r="D25" s="4" t="s">
        <v>824</v>
      </c>
      <c r="E25" s="4" t="s">
        <v>825</v>
      </c>
      <c r="F25" s="5" t="s">
        <v>349</v>
      </c>
      <c r="G25" s="6">
        <v>1</v>
      </c>
      <c r="H25" s="7">
        <v>1.7885</v>
      </c>
      <c r="I25" s="9">
        <f t="shared" si="2"/>
        <v>1.7885</v>
      </c>
      <c r="J25" s="10">
        <v>44866</v>
      </c>
    </row>
    <row r="26" spans="1:10" s="1" customFormat="1" ht="16.5" customHeight="1">
      <c r="A26" s="12" t="s">
        <v>817</v>
      </c>
      <c r="B26" s="13" t="s">
        <v>345</v>
      </c>
      <c r="C26" s="13" t="s">
        <v>346</v>
      </c>
      <c r="D26" s="12" t="s">
        <v>826</v>
      </c>
      <c r="E26" s="12" t="s">
        <v>827</v>
      </c>
      <c r="F26" s="13" t="s">
        <v>349</v>
      </c>
      <c r="G26" s="14">
        <v>2</v>
      </c>
      <c r="H26" s="7">
        <v>0.57579999999999998</v>
      </c>
      <c r="I26" s="9">
        <f t="shared" si="2"/>
        <v>1.1516</v>
      </c>
      <c r="J26" s="16">
        <v>44866</v>
      </c>
    </row>
    <row r="27" spans="1:10" s="1" customFormat="1" ht="16.5" customHeight="1">
      <c r="A27" s="4" t="s">
        <v>817</v>
      </c>
      <c r="B27" s="5" t="s">
        <v>345</v>
      </c>
      <c r="C27" s="5" t="s">
        <v>346</v>
      </c>
      <c r="D27" s="4" t="s">
        <v>828</v>
      </c>
      <c r="E27" s="4" t="s">
        <v>680</v>
      </c>
      <c r="F27" s="5" t="s">
        <v>349</v>
      </c>
      <c r="G27" s="6">
        <v>1</v>
      </c>
      <c r="H27" s="7">
        <v>0.7228</v>
      </c>
      <c r="I27" s="9">
        <f t="shared" si="2"/>
        <v>0.7228</v>
      </c>
      <c r="J27" s="10">
        <v>44866</v>
      </c>
    </row>
    <row r="28" spans="1:10" s="1" customFormat="1" ht="16.5" customHeight="1">
      <c r="A28" s="12" t="s">
        <v>817</v>
      </c>
      <c r="B28" s="13" t="s">
        <v>345</v>
      </c>
      <c r="C28" s="13" t="s">
        <v>346</v>
      </c>
      <c r="D28" s="12" t="s">
        <v>829</v>
      </c>
      <c r="E28" s="12" t="s">
        <v>830</v>
      </c>
      <c r="F28" s="13" t="s">
        <v>349</v>
      </c>
      <c r="G28" s="14">
        <v>1</v>
      </c>
      <c r="H28" s="7">
        <v>0.24645296996336999</v>
      </c>
      <c r="I28" s="9">
        <f t="shared" si="2"/>
        <v>0.24645296996336999</v>
      </c>
      <c r="J28" s="16">
        <v>44866</v>
      </c>
    </row>
    <row r="29" spans="1:10" s="1" customFormat="1" ht="16.5" customHeight="1">
      <c r="A29" s="4" t="s">
        <v>817</v>
      </c>
      <c r="B29" s="5" t="s">
        <v>345</v>
      </c>
      <c r="C29" s="5" t="s">
        <v>346</v>
      </c>
      <c r="D29" s="4" t="s">
        <v>831</v>
      </c>
      <c r="E29" s="4" t="s">
        <v>832</v>
      </c>
      <c r="F29" s="5" t="s">
        <v>349</v>
      </c>
      <c r="G29" s="6">
        <v>1</v>
      </c>
      <c r="H29" s="7">
        <v>0.58389999999999997</v>
      </c>
      <c r="I29" s="9">
        <f t="shared" si="2"/>
        <v>0.58389999999999997</v>
      </c>
      <c r="J29" s="10">
        <v>44866</v>
      </c>
    </row>
    <row r="30" spans="1:10" s="1" customFormat="1" ht="16.5" customHeight="1">
      <c r="A30" s="12" t="s">
        <v>817</v>
      </c>
      <c r="B30" s="13" t="s">
        <v>345</v>
      </c>
      <c r="C30" s="13" t="s">
        <v>346</v>
      </c>
      <c r="D30" s="12" t="s">
        <v>833</v>
      </c>
      <c r="E30" s="12" t="s">
        <v>834</v>
      </c>
      <c r="F30" s="13" t="s">
        <v>349</v>
      </c>
      <c r="G30" s="14">
        <v>1</v>
      </c>
      <c r="H30" s="7">
        <v>0.58389999999999997</v>
      </c>
      <c r="I30" s="9">
        <f t="shared" si="2"/>
        <v>0.58389999999999997</v>
      </c>
      <c r="J30" s="16">
        <v>44866</v>
      </c>
    </row>
    <row r="31" spans="1:10" s="1" customFormat="1" ht="16.5" customHeight="1">
      <c r="A31" s="4" t="s">
        <v>817</v>
      </c>
      <c r="B31" s="5" t="s">
        <v>345</v>
      </c>
      <c r="C31" s="5" t="s">
        <v>346</v>
      </c>
      <c r="D31" s="4" t="s">
        <v>835</v>
      </c>
      <c r="E31" s="4" t="s">
        <v>473</v>
      </c>
      <c r="F31" s="5" t="s">
        <v>349</v>
      </c>
      <c r="G31" s="6">
        <v>4</v>
      </c>
      <c r="H31" s="7">
        <v>0.52680000000000005</v>
      </c>
      <c r="I31" s="9">
        <f t="shared" si="2"/>
        <v>2.1072000000000002</v>
      </c>
      <c r="J31" s="10">
        <v>44866</v>
      </c>
    </row>
    <row r="32" spans="1:10" s="1" customFormat="1" ht="16.5" customHeight="1">
      <c r="A32" s="12" t="s">
        <v>817</v>
      </c>
      <c r="B32" s="13" t="s">
        <v>345</v>
      </c>
      <c r="C32" s="13" t="s">
        <v>346</v>
      </c>
      <c r="D32" s="12" t="s">
        <v>836</v>
      </c>
      <c r="E32" s="12" t="s">
        <v>837</v>
      </c>
      <c r="F32" s="13" t="s">
        <v>349</v>
      </c>
      <c r="G32" s="14">
        <v>1</v>
      </c>
      <c r="H32" s="7">
        <v>5.3097345099999999E-2</v>
      </c>
      <c r="I32" s="9">
        <f t="shared" si="2"/>
        <v>5.3097345099999999E-2</v>
      </c>
      <c r="J32" s="16">
        <v>44866</v>
      </c>
    </row>
    <row r="33" spans="1:10" s="1" customFormat="1" ht="16.5" customHeight="1">
      <c r="A33" s="4" t="s">
        <v>817</v>
      </c>
      <c r="B33" s="5" t="s">
        <v>345</v>
      </c>
      <c r="C33" s="5" t="s">
        <v>346</v>
      </c>
      <c r="D33" s="4" t="s">
        <v>838</v>
      </c>
      <c r="E33" s="4" t="s">
        <v>839</v>
      </c>
      <c r="F33" s="5" t="s">
        <v>840</v>
      </c>
      <c r="G33" s="6">
        <v>2</v>
      </c>
      <c r="H33" s="7">
        <v>0.12</v>
      </c>
      <c r="I33" s="9">
        <f t="shared" si="2"/>
        <v>0.24</v>
      </c>
      <c r="J33" s="10">
        <v>44866</v>
      </c>
    </row>
    <row r="34" spans="1:10" s="1" customFormat="1" ht="16.5" customHeight="1">
      <c r="A34" s="12" t="s">
        <v>817</v>
      </c>
      <c r="B34" s="13" t="s">
        <v>345</v>
      </c>
      <c r="C34" s="13" t="s">
        <v>346</v>
      </c>
      <c r="D34" s="12" t="s">
        <v>841</v>
      </c>
      <c r="E34" s="12" t="s">
        <v>842</v>
      </c>
      <c r="F34" s="13" t="s">
        <v>843</v>
      </c>
      <c r="G34" s="14">
        <v>1</v>
      </c>
      <c r="H34" s="7">
        <v>0.12</v>
      </c>
      <c r="I34" s="9">
        <f t="shared" si="2"/>
        <v>0.12</v>
      </c>
      <c r="J34" s="16">
        <v>44866</v>
      </c>
    </row>
    <row r="35" spans="1:10" s="1" customFormat="1" ht="16.5" customHeight="1">
      <c r="A35" s="4" t="s">
        <v>817</v>
      </c>
      <c r="B35" s="5" t="s">
        <v>345</v>
      </c>
      <c r="C35" s="5" t="s">
        <v>346</v>
      </c>
      <c r="D35" s="4" t="s">
        <v>458</v>
      </c>
      <c r="E35" s="4" t="s">
        <v>459</v>
      </c>
      <c r="F35" s="5" t="s">
        <v>349</v>
      </c>
      <c r="G35" s="6">
        <v>2</v>
      </c>
      <c r="H35" s="7">
        <v>0.119628418245735</v>
      </c>
      <c r="I35" s="9">
        <f t="shared" si="2"/>
        <v>0.23925683649147</v>
      </c>
      <c r="J35" s="10">
        <v>44866</v>
      </c>
    </row>
    <row r="36" spans="1:10" s="1" customFormat="1" ht="16.5" customHeight="1">
      <c r="A36" s="12" t="s">
        <v>817</v>
      </c>
      <c r="B36" s="13" t="s">
        <v>345</v>
      </c>
      <c r="C36" s="13" t="s">
        <v>346</v>
      </c>
      <c r="D36" s="12" t="s">
        <v>460</v>
      </c>
      <c r="E36" s="12" t="s">
        <v>461</v>
      </c>
      <c r="F36" s="13" t="s">
        <v>462</v>
      </c>
      <c r="G36" s="14">
        <v>2</v>
      </c>
      <c r="H36" s="7">
        <v>6.2700000000000006E-2</v>
      </c>
      <c r="I36" s="9">
        <f t="shared" si="2"/>
        <v>0.12540000000000001</v>
      </c>
      <c r="J36" s="16">
        <v>44866</v>
      </c>
    </row>
    <row r="37" spans="1:10">
      <c r="I37" s="11">
        <f>SUM(I23:I36)</f>
        <v>8.5405071515548396</v>
      </c>
    </row>
  </sheetData>
  <phoneticPr fontId="20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N14" sqref="N14"/>
    </sheetView>
  </sheetViews>
  <sheetFormatPr defaultColWidth="8.75" defaultRowHeight="13.5"/>
  <cols>
    <col min="4" max="4" width="10.5" customWidth="1"/>
    <col min="7" max="8" width="8.75" style="11"/>
    <col min="9" max="9" width="7.75" style="11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52</v>
      </c>
      <c r="B2" s="5" t="s">
        <v>345</v>
      </c>
      <c r="C2" s="5" t="s">
        <v>346</v>
      </c>
      <c r="D2" s="4" t="s">
        <v>844</v>
      </c>
      <c r="E2" s="4" t="s">
        <v>845</v>
      </c>
      <c r="F2" s="5" t="s">
        <v>349</v>
      </c>
      <c r="G2" s="6">
        <v>2</v>
      </c>
      <c r="H2" s="7">
        <v>0.58850000000000002</v>
      </c>
      <c r="I2" s="9">
        <f t="shared" ref="I2:I9" si="0">H2*G2</f>
        <v>1.177</v>
      </c>
      <c r="J2" s="10">
        <v>44713</v>
      </c>
    </row>
    <row r="3" spans="1:10" s="1" customFormat="1" ht="16.5" customHeight="1">
      <c r="A3" s="12" t="s">
        <v>52</v>
      </c>
      <c r="B3" s="13" t="s">
        <v>345</v>
      </c>
      <c r="C3" s="13" t="s">
        <v>346</v>
      </c>
      <c r="D3" s="12" t="s">
        <v>463</v>
      </c>
      <c r="E3" s="12" t="s">
        <v>464</v>
      </c>
      <c r="F3" s="13" t="s">
        <v>465</v>
      </c>
      <c r="G3" s="14">
        <v>0.01</v>
      </c>
      <c r="H3" s="7">
        <v>6.2127999999999997</v>
      </c>
      <c r="I3" s="9">
        <f t="shared" si="0"/>
        <v>6.2128000000000003E-2</v>
      </c>
      <c r="J3" s="16">
        <v>44713</v>
      </c>
    </row>
    <row r="4" spans="1:10" s="1" customFormat="1" ht="16.5" customHeight="1">
      <c r="A4" s="4" t="s">
        <v>52</v>
      </c>
      <c r="B4" s="5" t="s">
        <v>345</v>
      </c>
      <c r="C4" s="5" t="s">
        <v>346</v>
      </c>
      <c r="D4" s="4" t="s">
        <v>440</v>
      </c>
      <c r="E4" s="4" t="s">
        <v>441</v>
      </c>
      <c r="F4" s="5" t="s">
        <v>442</v>
      </c>
      <c r="G4" s="6">
        <v>0.05</v>
      </c>
      <c r="H4" s="7">
        <v>0.40350000000000003</v>
      </c>
      <c r="I4" s="9">
        <f t="shared" si="0"/>
        <v>2.0174999999999998E-2</v>
      </c>
      <c r="J4" s="10">
        <v>44713</v>
      </c>
    </row>
    <row r="5" spans="1:10" s="1" customFormat="1" ht="16.5" customHeight="1">
      <c r="A5" s="12" t="s">
        <v>52</v>
      </c>
      <c r="B5" s="13" t="s">
        <v>345</v>
      </c>
      <c r="C5" s="13" t="s">
        <v>346</v>
      </c>
      <c r="D5" s="12" t="s">
        <v>846</v>
      </c>
      <c r="E5" s="12" t="s">
        <v>847</v>
      </c>
      <c r="F5" s="13" t="s">
        <v>349</v>
      </c>
      <c r="G5" s="14">
        <v>1</v>
      </c>
      <c r="H5" s="7">
        <v>2.8</v>
      </c>
      <c r="I5" s="9">
        <f t="shared" si="0"/>
        <v>2.8</v>
      </c>
      <c r="J5" s="16">
        <v>44713</v>
      </c>
    </row>
    <row r="6" spans="1:10" s="1" customFormat="1" ht="16.5" customHeight="1">
      <c r="A6" s="4" t="s">
        <v>52</v>
      </c>
      <c r="B6" s="5" t="s">
        <v>345</v>
      </c>
      <c r="C6" s="5" t="s">
        <v>346</v>
      </c>
      <c r="D6" s="4" t="s">
        <v>848</v>
      </c>
      <c r="E6" s="4" t="s">
        <v>849</v>
      </c>
      <c r="F6" s="5" t="s">
        <v>492</v>
      </c>
      <c r="G6" s="6">
        <v>1</v>
      </c>
      <c r="H6" s="7">
        <v>2.8165204192708302</v>
      </c>
      <c r="I6" s="9">
        <f t="shared" si="0"/>
        <v>2.8165204192708302</v>
      </c>
      <c r="J6" s="10">
        <v>44713</v>
      </c>
    </row>
    <row r="7" spans="1:10" s="1" customFormat="1" ht="16.5" customHeight="1">
      <c r="A7" s="12" t="s">
        <v>52</v>
      </c>
      <c r="B7" s="13" t="s">
        <v>345</v>
      </c>
      <c r="C7" s="13" t="s">
        <v>346</v>
      </c>
      <c r="D7" s="12" t="s">
        <v>850</v>
      </c>
      <c r="E7" s="12" t="s">
        <v>851</v>
      </c>
      <c r="F7" s="13" t="s">
        <v>852</v>
      </c>
      <c r="G7" s="14">
        <v>1</v>
      </c>
      <c r="H7" s="7">
        <v>1.9883568214285701</v>
      </c>
      <c r="I7" s="9">
        <f t="shared" si="0"/>
        <v>1.9883568214285701</v>
      </c>
      <c r="J7" s="16">
        <v>44713</v>
      </c>
    </row>
    <row r="8" spans="1:10" s="1" customFormat="1" ht="16.5" customHeight="1">
      <c r="A8" s="4" t="s">
        <v>52</v>
      </c>
      <c r="B8" s="5" t="s">
        <v>345</v>
      </c>
      <c r="C8" s="5" t="s">
        <v>346</v>
      </c>
      <c r="D8" s="4" t="s">
        <v>853</v>
      </c>
      <c r="E8" s="4" t="s">
        <v>854</v>
      </c>
      <c r="F8" s="5" t="s">
        <v>855</v>
      </c>
      <c r="G8" s="6">
        <v>1</v>
      </c>
      <c r="H8" s="7">
        <v>1.6198996785714299</v>
      </c>
      <c r="I8" s="9">
        <f t="shared" si="0"/>
        <v>1.6198996785714299</v>
      </c>
      <c r="J8" s="10">
        <v>44713</v>
      </c>
    </row>
    <row r="9" spans="1:10" s="1" customFormat="1" ht="16.5" customHeight="1">
      <c r="A9" s="12" t="s">
        <v>52</v>
      </c>
      <c r="B9" s="13" t="s">
        <v>345</v>
      </c>
      <c r="C9" s="13" t="s">
        <v>346</v>
      </c>
      <c r="D9" s="12" t="s">
        <v>542</v>
      </c>
      <c r="E9" s="12" t="s">
        <v>543</v>
      </c>
      <c r="F9" s="13" t="s">
        <v>349</v>
      </c>
      <c r="G9" s="14">
        <v>1</v>
      </c>
      <c r="H9" s="7">
        <v>2.25664E-2</v>
      </c>
      <c r="I9" s="9">
        <f t="shared" si="0"/>
        <v>2.25664E-2</v>
      </c>
      <c r="J9" s="16">
        <v>44746</v>
      </c>
    </row>
    <row r="10" spans="1:10">
      <c r="I10" s="28">
        <f>SUM(I2:I9)</f>
        <v>10.5066463192708</v>
      </c>
    </row>
  </sheetData>
  <phoneticPr fontId="20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21" workbookViewId="0"/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8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44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2</v>
      </c>
      <c r="H2" s="7">
        <v>0.05</v>
      </c>
      <c r="I2" s="9">
        <f t="shared" ref="I2:I16" si="0">H2*G2</f>
        <v>0.1</v>
      </c>
      <c r="J2" s="10">
        <v>45650</v>
      </c>
    </row>
    <row r="3" spans="1:10" s="1" customFormat="1" ht="16.5" customHeight="1">
      <c r="A3" s="12" t="s">
        <v>44</v>
      </c>
      <c r="B3" s="13" t="s">
        <v>345</v>
      </c>
      <c r="C3" s="13" t="s">
        <v>346</v>
      </c>
      <c r="D3" s="12" t="s">
        <v>636</v>
      </c>
      <c r="E3" s="12" t="s">
        <v>637</v>
      </c>
      <c r="F3" s="13" t="s">
        <v>349</v>
      </c>
      <c r="G3" s="14">
        <v>0.12</v>
      </c>
      <c r="H3" s="7">
        <v>0.28318599999999999</v>
      </c>
      <c r="I3" s="9">
        <f t="shared" si="0"/>
        <v>3.3982320000000003E-2</v>
      </c>
      <c r="J3" s="16">
        <v>44733</v>
      </c>
    </row>
    <row r="4" spans="1:10" s="1" customFormat="1" ht="16.5" customHeight="1">
      <c r="A4" s="4" t="s">
        <v>44</v>
      </c>
      <c r="B4" s="5" t="s">
        <v>345</v>
      </c>
      <c r="C4" s="5" t="s">
        <v>346</v>
      </c>
      <c r="D4" s="4" t="s">
        <v>227</v>
      </c>
      <c r="E4" s="4" t="s">
        <v>228</v>
      </c>
      <c r="F4" s="5" t="s">
        <v>443</v>
      </c>
      <c r="G4" s="6">
        <v>2</v>
      </c>
      <c r="H4" s="7">
        <v>0.28858469243986301</v>
      </c>
      <c r="I4" s="9">
        <f t="shared" si="0"/>
        <v>0.57716938487972602</v>
      </c>
      <c r="J4" s="10">
        <v>44733</v>
      </c>
    </row>
    <row r="5" spans="1:10" s="1" customFormat="1" ht="16.5" customHeight="1">
      <c r="A5" s="12" t="s">
        <v>44</v>
      </c>
      <c r="B5" s="13" t="s">
        <v>345</v>
      </c>
      <c r="C5" s="13" t="s">
        <v>346</v>
      </c>
      <c r="D5" s="12" t="s">
        <v>223</v>
      </c>
      <c r="E5" s="12" t="s">
        <v>224</v>
      </c>
      <c r="F5" s="13" t="s">
        <v>444</v>
      </c>
      <c r="G5" s="14">
        <v>6</v>
      </c>
      <c r="H5" s="7">
        <v>0.120565034394672</v>
      </c>
      <c r="I5" s="9">
        <f t="shared" si="0"/>
        <v>0.72339020636803197</v>
      </c>
      <c r="J5" s="16">
        <v>44733</v>
      </c>
    </row>
    <row r="6" spans="1:10" s="1" customFormat="1" ht="16.5" customHeight="1">
      <c r="A6" s="4" t="s">
        <v>44</v>
      </c>
      <c r="B6" s="5" t="s">
        <v>345</v>
      </c>
      <c r="C6" s="5" t="s">
        <v>346</v>
      </c>
      <c r="D6" s="4" t="s">
        <v>640</v>
      </c>
      <c r="E6" s="4" t="s">
        <v>641</v>
      </c>
      <c r="F6" s="5" t="s">
        <v>349</v>
      </c>
      <c r="G6" s="6">
        <v>1</v>
      </c>
      <c r="H6" s="7">
        <v>0.37294327100840302</v>
      </c>
      <c r="I6" s="9">
        <f t="shared" si="0"/>
        <v>0.37294327100840302</v>
      </c>
      <c r="J6" s="10">
        <v>44733</v>
      </c>
    </row>
    <row r="7" spans="1:10" s="1" customFormat="1" ht="16.5" customHeight="1">
      <c r="A7" s="12" t="s">
        <v>44</v>
      </c>
      <c r="B7" s="13" t="s">
        <v>345</v>
      </c>
      <c r="C7" s="13" t="s">
        <v>346</v>
      </c>
      <c r="D7" s="12" t="s">
        <v>256</v>
      </c>
      <c r="E7" s="12" t="s">
        <v>257</v>
      </c>
      <c r="F7" s="13" t="s">
        <v>349</v>
      </c>
      <c r="G7" s="14">
        <v>1</v>
      </c>
      <c r="H7" s="7">
        <f>I34</f>
        <v>18.6613012188425</v>
      </c>
      <c r="I7" s="9">
        <f t="shared" si="0"/>
        <v>18.6613012188425</v>
      </c>
      <c r="J7" s="16">
        <v>44733</v>
      </c>
    </row>
    <row r="8" spans="1:10" s="1" customFormat="1" ht="16.5" customHeight="1">
      <c r="A8" s="4" t="s">
        <v>44</v>
      </c>
      <c r="B8" s="5" t="s">
        <v>345</v>
      </c>
      <c r="C8" s="5" t="s">
        <v>346</v>
      </c>
      <c r="D8" s="4" t="s">
        <v>642</v>
      </c>
      <c r="E8" s="4" t="s">
        <v>486</v>
      </c>
      <c r="F8" s="5" t="s">
        <v>349</v>
      </c>
      <c r="G8" s="6">
        <v>1</v>
      </c>
      <c r="H8" s="7">
        <v>0.77900000000000003</v>
      </c>
      <c r="I8" s="9">
        <f t="shared" si="0"/>
        <v>0.77900000000000003</v>
      </c>
      <c r="J8" s="10">
        <v>44733</v>
      </c>
    </row>
    <row r="9" spans="1:10" s="1" customFormat="1" ht="16.5" customHeight="1">
      <c r="A9" s="12" t="s">
        <v>44</v>
      </c>
      <c r="B9" s="13" t="s">
        <v>345</v>
      </c>
      <c r="C9" s="13" t="s">
        <v>346</v>
      </c>
      <c r="D9" s="12" t="s">
        <v>445</v>
      </c>
      <c r="E9" s="12" t="s">
        <v>446</v>
      </c>
      <c r="F9" s="13" t="s">
        <v>447</v>
      </c>
      <c r="G9" s="14">
        <v>0.68</v>
      </c>
      <c r="H9" s="7">
        <v>1.7257</v>
      </c>
      <c r="I9" s="9">
        <f t="shared" si="0"/>
        <v>1.173476</v>
      </c>
      <c r="J9" s="16">
        <v>44733</v>
      </c>
    </row>
    <row r="10" spans="1:10" s="1" customFormat="1" ht="16.5" customHeight="1">
      <c r="A10" s="4" t="s">
        <v>44</v>
      </c>
      <c r="B10" s="5" t="s">
        <v>345</v>
      </c>
      <c r="C10" s="5" t="s">
        <v>346</v>
      </c>
      <c r="D10" s="4" t="s">
        <v>332</v>
      </c>
      <c r="E10" s="4" t="s">
        <v>333</v>
      </c>
      <c r="F10" s="5" t="s">
        <v>448</v>
      </c>
      <c r="G10" s="6">
        <v>1.06</v>
      </c>
      <c r="H10" s="7">
        <v>1.6814</v>
      </c>
      <c r="I10" s="9">
        <f t="shared" si="0"/>
        <v>1.782284</v>
      </c>
      <c r="J10" s="10">
        <v>44979</v>
      </c>
    </row>
    <row r="11" spans="1:10" s="1" customFormat="1" ht="16.5" customHeight="1">
      <c r="A11" s="12" t="s">
        <v>44</v>
      </c>
      <c r="B11" s="13" t="s">
        <v>345</v>
      </c>
      <c r="C11" s="13" t="s">
        <v>346</v>
      </c>
      <c r="D11" s="12" t="s">
        <v>643</v>
      </c>
      <c r="E11" s="12" t="s">
        <v>644</v>
      </c>
      <c r="F11" s="13" t="s">
        <v>349</v>
      </c>
      <c r="G11" s="14">
        <v>1</v>
      </c>
      <c r="H11" s="7">
        <v>0.53</v>
      </c>
      <c r="I11" s="9">
        <f t="shared" si="0"/>
        <v>0.53</v>
      </c>
      <c r="J11" s="16">
        <v>44733</v>
      </c>
    </row>
    <row r="12" spans="1:10" s="1" customFormat="1" ht="16.5" customHeight="1">
      <c r="A12" s="4" t="s">
        <v>44</v>
      </c>
      <c r="B12" s="5" t="s">
        <v>345</v>
      </c>
      <c r="C12" s="5" t="s">
        <v>346</v>
      </c>
      <c r="D12" s="4" t="s">
        <v>645</v>
      </c>
      <c r="E12" s="4" t="s">
        <v>646</v>
      </c>
      <c r="F12" s="5" t="s">
        <v>349</v>
      </c>
      <c r="G12" s="6">
        <v>1</v>
      </c>
      <c r="H12" s="7">
        <v>1.05755528846154</v>
      </c>
      <c r="I12" s="9">
        <f t="shared" si="0"/>
        <v>1.05755528846154</v>
      </c>
      <c r="J12" s="10">
        <v>45503</v>
      </c>
    </row>
    <row r="13" spans="1:10" s="1" customFormat="1" ht="16.5" customHeight="1">
      <c r="A13" s="12" t="s">
        <v>44</v>
      </c>
      <c r="B13" s="13" t="s">
        <v>345</v>
      </c>
      <c r="C13" s="13" t="s">
        <v>346</v>
      </c>
      <c r="D13" s="12" t="s">
        <v>647</v>
      </c>
      <c r="E13" s="12" t="s">
        <v>314</v>
      </c>
      <c r="F13" s="13" t="s">
        <v>648</v>
      </c>
      <c r="G13" s="14">
        <v>3</v>
      </c>
      <c r="H13" s="7">
        <v>0.14219999999999999</v>
      </c>
      <c r="I13" s="9">
        <f t="shared" si="0"/>
        <v>0.42659999999999998</v>
      </c>
      <c r="J13" s="16">
        <v>44733</v>
      </c>
    </row>
    <row r="14" spans="1:10" s="1" customFormat="1" ht="16.5" customHeight="1">
      <c r="A14" s="4" t="s">
        <v>44</v>
      </c>
      <c r="B14" s="5" t="s">
        <v>345</v>
      </c>
      <c r="C14" s="5" t="s">
        <v>346</v>
      </c>
      <c r="D14" s="4" t="s">
        <v>463</v>
      </c>
      <c r="E14" s="4" t="s">
        <v>464</v>
      </c>
      <c r="F14" s="5" t="s">
        <v>465</v>
      </c>
      <c r="G14" s="6">
        <v>1.67E-2</v>
      </c>
      <c r="H14" s="7">
        <v>6.2127999999999997</v>
      </c>
      <c r="I14" s="9">
        <f t="shared" si="0"/>
        <v>0.10375376</v>
      </c>
      <c r="J14" s="10">
        <v>45139</v>
      </c>
    </row>
    <row r="15" spans="1:10" s="1" customFormat="1" ht="16.5" customHeight="1">
      <c r="A15" s="12" t="s">
        <v>44</v>
      </c>
      <c r="B15" s="13" t="s">
        <v>345</v>
      </c>
      <c r="C15" s="13" t="s">
        <v>346</v>
      </c>
      <c r="D15" s="12" t="s">
        <v>440</v>
      </c>
      <c r="E15" s="12" t="s">
        <v>441</v>
      </c>
      <c r="F15" s="13" t="s">
        <v>442</v>
      </c>
      <c r="G15" s="14">
        <v>0.1</v>
      </c>
      <c r="H15" s="7">
        <v>0.40350000000000003</v>
      </c>
      <c r="I15" s="9">
        <f t="shared" si="0"/>
        <v>4.0349999999999997E-2</v>
      </c>
      <c r="J15" s="16">
        <v>44921</v>
      </c>
    </row>
    <row r="16" spans="1:10" s="1" customFormat="1" ht="16.5" customHeight="1">
      <c r="A16" s="4" t="s">
        <v>44</v>
      </c>
      <c r="B16" s="5" t="s">
        <v>345</v>
      </c>
      <c r="C16" s="5" t="s">
        <v>346</v>
      </c>
      <c r="D16" s="4" t="s">
        <v>798</v>
      </c>
      <c r="E16" s="4" t="s">
        <v>799</v>
      </c>
      <c r="F16" s="5" t="s">
        <v>800</v>
      </c>
      <c r="G16" s="6">
        <v>1</v>
      </c>
      <c r="H16" s="7">
        <v>0.36</v>
      </c>
      <c r="I16" s="9">
        <f t="shared" si="0"/>
        <v>0.36</v>
      </c>
      <c r="J16" s="10">
        <v>45650</v>
      </c>
    </row>
    <row r="17" spans="1:10">
      <c r="I17" s="11">
        <f>SUM(I2:I16)</f>
        <v>26.7218054495602</v>
      </c>
    </row>
    <row r="19" spans="1:10" s="1" customFormat="1" ht="18.95" customHeight="1">
      <c r="A19" s="2" t="s">
        <v>336</v>
      </c>
      <c r="B19" s="2" t="s">
        <v>337</v>
      </c>
      <c r="C19" s="2" t="s">
        <v>338</v>
      </c>
      <c r="D19" s="2" t="s">
        <v>339</v>
      </c>
      <c r="E19" s="2" t="s">
        <v>340</v>
      </c>
      <c r="F19" s="2" t="s">
        <v>340</v>
      </c>
      <c r="G19" s="3" t="s">
        <v>341</v>
      </c>
      <c r="H19" s="3" t="s">
        <v>342</v>
      </c>
      <c r="I19" s="3" t="s">
        <v>343</v>
      </c>
      <c r="J19" s="8" t="s">
        <v>344</v>
      </c>
    </row>
    <row r="20" spans="1:10" s="1" customFormat="1" ht="16.5" customHeight="1">
      <c r="A20" s="4" t="s">
        <v>256</v>
      </c>
      <c r="B20" s="5" t="s">
        <v>345</v>
      </c>
      <c r="C20" s="5" t="s">
        <v>346</v>
      </c>
      <c r="D20" s="4" t="s">
        <v>652</v>
      </c>
      <c r="E20" s="4" t="s">
        <v>653</v>
      </c>
      <c r="F20" s="5" t="s">
        <v>349</v>
      </c>
      <c r="G20" s="6">
        <v>3</v>
      </c>
      <c r="H20" s="7">
        <v>0.13270000000000001</v>
      </c>
      <c r="I20" s="9">
        <f t="shared" ref="I20:I33" si="1">H20*G20</f>
        <v>0.39810000000000001</v>
      </c>
      <c r="J20" s="10">
        <v>44327</v>
      </c>
    </row>
    <row r="21" spans="1:10" s="1" customFormat="1" ht="16.5" customHeight="1">
      <c r="A21" s="12" t="s">
        <v>256</v>
      </c>
      <c r="B21" s="13" t="s">
        <v>345</v>
      </c>
      <c r="C21" s="13" t="s">
        <v>346</v>
      </c>
      <c r="D21" s="12" t="s">
        <v>654</v>
      </c>
      <c r="E21" s="12" t="s">
        <v>655</v>
      </c>
      <c r="F21" s="13" t="s">
        <v>656</v>
      </c>
      <c r="G21" s="14">
        <v>1</v>
      </c>
      <c r="H21" s="7">
        <v>2.3894000000000002</v>
      </c>
      <c r="I21" s="9">
        <f t="shared" si="1"/>
        <v>2.3894000000000002</v>
      </c>
      <c r="J21" s="16">
        <v>44328</v>
      </c>
    </row>
    <row r="22" spans="1:10" s="1" customFormat="1" ht="16.5" customHeight="1">
      <c r="A22" s="4" t="s">
        <v>256</v>
      </c>
      <c r="B22" s="5" t="s">
        <v>345</v>
      </c>
      <c r="C22" s="5" t="s">
        <v>346</v>
      </c>
      <c r="D22" s="4" t="s">
        <v>657</v>
      </c>
      <c r="E22" s="4" t="s">
        <v>471</v>
      </c>
      <c r="F22" s="5" t="s">
        <v>349</v>
      </c>
      <c r="G22" s="6">
        <v>1</v>
      </c>
      <c r="H22" s="7">
        <v>1.55695201710526</v>
      </c>
      <c r="I22" s="9">
        <f t="shared" si="1"/>
        <v>1.55695201710526</v>
      </c>
      <c r="J22" s="10">
        <v>44327</v>
      </c>
    </row>
    <row r="23" spans="1:10" s="1" customFormat="1" ht="16.5" customHeight="1">
      <c r="A23" s="12" t="s">
        <v>256</v>
      </c>
      <c r="B23" s="13" t="s">
        <v>345</v>
      </c>
      <c r="C23" s="13" t="s">
        <v>346</v>
      </c>
      <c r="D23" s="12" t="s">
        <v>658</v>
      </c>
      <c r="E23" s="12" t="s">
        <v>659</v>
      </c>
      <c r="F23" s="13" t="s">
        <v>660</v>
      </c>
      <c r="G23" s="14">
        <v>1</v>
      </c>
      <c r="H23" s="7">
        <v>0.94186514543269195</v>
      </c>
      <c r="I23" s="9">
        <f t="shared" si="1"/>
        <v>0.94186514543269195</v>
      </c>
      <c r="J23" s="16">
        <v>44327</v>
      </c>
    </row>
    <row r="24" spans="1:10" s="1" customFormat="1" ht="16.5" customHeight="1">
      <c r="A24" s="4" t="s">
        <v>256</v>
      </c>
      <c r="B24" s="5" t="s">
        <v>345</v>
      </c>
      <c r="C24" s="5" t="s">
        <v>346</v>
      </c>
      <c r="D24" s="4" t="s">
        <v>661</v>
      </c>
      <c r="E24" s="4" t="s">
        <v>662</v>
      </c>
      <c r="F24" s="5" t="s">
        <v>663</v>
      </c>
      <c r="G24" s="6">
        <v>1</v>
      </c>
      <c r="H24" s="7">
        <v>0.92870837199519196</v>
      </c>
      <c r="I24" s="9">
        <f t="shared" si="1"/>
        <v>0.92870837199519196</v>
      </c>
      <c r="J24" s="10">
        <v>44327</v>
      </c>
    </row>
    <row r="25" spans="1:10" s="1" customFormat="1" ht="16.5" customHeight="1">
      <c r="A25" s="12" t="s">
        <v>256</v>
      </c>
      <c r="B25" s="13" t="s">
        <v>345</v>
      </c>
      <c r="C25" s="13" t="s">
        <v>346</v>
      </c>
      <c r="D25" s="12" t="s">
        <v>664</v>
      </c>
      <c r="E25" s="12" t="s">
        <v>665</v>
      </c>
      <c r="F25" s="13" t="s">
        <v>666</v>
      </c>
      <c r="G25" s="14">
        <v>1</v>
      </c>
      <c r="H25" s="7">
        <v>0.94784549699519205</v>
      </c>
      <c r="I25" s="9">
        <f t="shared" si="1"/>
        <v>0.94784549699519205</v>
      </c>
      <c r="J25" s="16">
        <v>44327</v>
      </c>
    </row>
    <row r="26" spans="1:10" s="1" customFormat="1" ht="16.5" customHeight="1">
      <c r="A26" s="4" t="s">
        <v>256</v>
      </c>
      <c r="B26" s="5" t="s">
        <v>345</v>
      </c>
      <c r="C26" s="5" t="s">
        <v>346</v>
      </c>
      <c r="D26" s="4" t="s">
        <v>667</v>
      </c>
      <c r="E26" s="4" t="s">
        <v>475</v>
      </c>
      <c r="F26" s="5" t="s">
        <v>349</v>
      </c>
      <c r="G26" s="6">
        <v>1</v>
      </c>
      <c r="H26" s="7">
        <v>4.05</v>
      </c>
      <c r="I26" s="9">
        <f t="shared" si="1"/>
        <v>4.05</v>
      </c>
      <c r="J26" s="10">
        <v>44327</v>
      </c>
    </row>
    <row r="27" spans="1:10" s="1" customFormat="1" ht="16.5" customHeight="1">
      <c r="A27" s="12" t="s">
        <v>256</v>
      </c>
      <c r="B27" s="13" t="s">
        <v>345</v>
      </c>
      <c r="C27" s="13" t="s">
        <v>346</v>
      </c>
      <c r="D27" s="12" t="s">
        <v>668</v>
      </c>
      <c r="E27" s="12" t="s">
        <v>669</v>
      </c>
      <c r="F27" s="13" t="s">
        <v>349</v>
      </c>
      <c r="G27" s="14">
        <v>1</v>
      </c>
      <c r="H27" s="7">
        <v>1.437294625</v>
      </c>
      <c r="I27" s="9">
        <f t="shared" si="1"/>
        <v>1.437294625</v>
      </c>
      <c r="J27" s="16">
        <v>44327</v>
      </c>
    </row>
    <row r="28" spans="1:10" s="1" customFormat="1" ht="16.5" customHeight="1">
      <c r="A28" s="4" t="s">
        <v>256</v>
      </c>
      <c r="B28" s="5" t="s">
        <v>345</v>
      </c>
      <c r="C28" s="5" t="s">
        <v>346</v>
      </c>
      <c r="D28" s="4" t="s">
        <v>670</v>
      </c>
      <c r="E28" s="4" t="s">
        <v>671</v>
      </c>
      <c r="F28" s="5" t="s">
        <v>672</v>
      </c>
      <c r="G28" s="6">
        <v>1</v>
      </c>
      <c r="H28" s="7">
        <v>0.40974133190476197</v>
      </c>
      <c r="I28" s="9">
        <f t="shared" si="1"/>
        <v>0.40974133190476197</v>
      </c>
      <c r="J28" s="10">
        <v>44327</v>
      </c>
    </row>
    <row r="29" spans="1:10" s="1" customFormat="1" ht="16.5" customHeight="1">
      <c r="A29" s="12" t="s">
        <v>256</v>
      </c>
      <c r="B29" s="13" t="s">
        <v>345</v>
      </c>
      <c r="C29" s="13" t="s">
        <v>346</v>
      </c>
      <c r="D29" s="12" t="s">
        <v>673</v>
      </c>
      <c r="E29" s="12" t="s">
        <v>674</v>
      </c>
      <c r="F29" s="13" t="s">
        <v>349</v>
      </c>
      <c r="G29" s="14">
        <v>2</v>
      </c>
      <c r="H29" s="7">
        <v>0.12039999999999999</v>
      </c>
      <c r="I29" s="9">
        <f t="shared" si="1"/>
        <v>0.24079999999999999</v>
      </c>
      <c r="J29" s="16">
        <v>44327</v>
      </c>
    </row>
    <row r="30" spans="1:10" s="1" customFormat="1" ht="16.5" customHeight="1">
      <c r="A30" s="4" t="s">
        <v>256</v>
      </c>
      <c r="B30" s="5" t="s">
        <v>345</v>
      </c>
      <c r="C30" s="5" t="s">
        <v>346</v>
      </c>
      <c r="D30" s="4" t="s">
        <v>675</v>
      </c>
      <c r="E30" s="4" t="s">
        <v>676</v>
      </c>
      <c r="F30" s="5" t="s">
        <v>349</v>
      </c>
      <c r="G30" s="6">
        <v>1</v>
      </c>
      <c r="H30" s="7">
        <v>0.32450275409356699</v>
      </c>
      <c r="I30" s="9">
        <f t="shared" si="1"/>
        <v>0.32450275409356699</v>
      </c>
      <c r="J30" s="10">
        <v>44327</v>
      </c>
    </row>
    <row r="31" spans="1:10" s="1" customFormat="1" ht="16.5" customHeight="1">
      <c r="A31" s="12" t="s">
        <v>256</v>
      </c>
      <c r="B31" s="13" t="s">
        <v>345</v>
      </c>
      <c r="C31" s="13" t="s">
        <v>346</v>
      </c>
      <c r="D31" s="12" t="s">
        <v>677</v>
      </c>
      <c r="E31" s="12" t="s">
        <v>678</v>
      </c>
      <c r="F31" s="13" t="s">
        <v>349</v>
      </c>
      <c r="G31" s="14">
        <v>1</v>
      </c>
      <c r="H31" s="7">
        <v>0.27373901198830403</v>
      </c>
      <c r="I31" s="9">
        <f t="shared" si="1"/>
        <v>0.27373901198830403</v>
      </c>
      <c r="J31" s="16">
        <v>44327</v>
      </c>
    </row>
    <row r="32" spans="1:10" s="1" customFormat="1" ht="16.5" customHeight="1">
      <c r="A32" s="4" t="s">
        <v>256</v>
      </c>
      <c r="B32" s="5" t="s">
        <v>345</v>
      </c>
      <c r="C32" s="5" t="s">
        <v>346</v>
      </c>
      <c r="D32" s="4" t="s">
        <v>679</v>
      </c>
      <c r="E32" s="4" t="s">
        <v>680</v>
      </c>
      <c r="F32" s="5" t="s">
        <v>349</v>
      </c>
      <c r="G32" s="6">
        <v>2</v>
      </c>
      <c r="H32" s="7">
        <v>0.18647623216374301</v>
      </c>
      <c r="I32" s="9">
        <f t="shared" si="1"/>
        <v>0.37295246432748602</v>
      </c>
      <c r="J32" s="10">
        <v>44327</v>
      </c>
    </row>
    <row r="33" spans="1:10" s="1" customFormat="1" ht="16.5" customHeight="1">
      <c r="A33" s="12" t="s">
        <v>256</v>
      </c>
      <c r="B33" s="13" t="s">
        <v>345</v>
      </c>
      <c r="C33" s="13" t="s">
        <v>346</v>
      </c>
      <c r="D33" s="12" t="s">
        <v>681</v>
      </c>
      <c r="E33" s="12" t="s">
        <v>682</v>
      </c>
      <c r="F33" s="13" t="s">
        <v>683</v>
      </c>
      <c r="G33" s="14">
        <v>2</v>
      </c>
      <c r="H33" s="7">
        <v>2.1947000000000001</v>
      </c>
      <c r="I33" s="9">
        <f t="shared" si="1"/>
        <v>4.3894000000000002</v>
      </c>
      <c r="J33" s="16">
        <v>44327</v>
      </c>
    </row>
    <row r="34" spans="1:10">
      <c r="I34" s="11">
        <f>SUM(I20:I33)</f>
        <v>18.6613012188425</v>
      </c>
    </row>
  </sheetData>
  <phoneticPr fontId="20" type="noConversion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XFD22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3.12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108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1</v>
      </c>
      <c r="H2" s="7">
        <v>0.120565034394672</v>
      </c>
      <c r="I2" s="9">
        <f t="shared" ref="I2:I12" si="0">H2*G2</f>
        <v>0.120565034394672</v>
      </c>
      <c r="J2" s="10">
        <v>45138</v>
      </c>
    </row>
    <row r="3" spans="1:10" s="1" customFormat="1" ht="16.5" customHeight="1">
      <c r="A3" s="12" t="s">
        <v>108</v>
      </c>
      <c r="B3" s="13" t="s">
        <v>345</v>
      </c>
      <c r="C3" s="13" t="s">
        <v>346</v>
      </c>
      <c r="D3" s="12" t="s">
        <v>445</v>
      </c>
      <c r="E3" s="12" t="s">
        <v>446</v>
      </c>
      <c r="F3" s="13" t="s">
        <v>447</v>
      </c>
      <c r="G3" s="14">
        <v>0.24</v>
      </c>
      <c r="H3" s="7">
        <v>1.7257</v>
      </c>
      <c r="I3" s="9">
        <f t="shared" si="0"/>
        <v>0.41416799999999998</v>
      </c>
      <c r="J3" s="16">
        <v>45196</v>
      </c>
    </row>
    <row r="4" spans="1:10" s="1" customFormat="1" ht="16.5" customHeight="1">
      <c r="A4" s="4" t="s">
        <v>108</v>
      </c>
      <c r="B4" s="5" t="s">
        <v>345</v>
      </c>
      <c r="C4" s="5" t="s">
        <v>346</v>
      </c>
      <c r="D4" s="4" t="s">
        <v>332</v>
      </c>
      <c r="E4" s="4" t="s">
        <v>333</v>
      </c>
      <c r="F4" s="5" t="s">
        <v>448</v>
      </c>
      <c r="G4" s="6">
        <v>0.495</v>
      </c>
      <c r="H4" s="7">
        <v>1.6814</v>
      </c>
      <c r="I4" s="9">
        <f t="shared" si="0"/>
        <v>0.83229299999999995</v>
      </c>
      <c r="J4" s="10">
        <v>44743</v>
      </c>
    </row>
    <row r="5" spans="1:10" s="1" customFormat="1" ht="16.5" customHeight="1">
      <c r="A5" s="12" t="s">
        <v>108</v>
      </c>
      <c r="B5" s="13" t="s">
        <v>345</v>
      </c>
      <c r="C5" s="13" t="s">
        <v>346</v>
      </c>
      <c r="D5" s="12" t="s">
        <v>453</v>
      </c>
      <c r="E5" s="12" t="s">
        <v>454</v>
      </c>
      <c r="F5" s="13" t="s">
        <v>349</v>
      </c>
      <c r="G5" s="14">
        <v>1</v>
      </c>
      <c r="H5" s="7">
        <v>0.35</v>
      </c>
      <c r="I5" s="9">
        <f t="shared" si="0"/>
        <v>0.35</v>
      </c>
      <c r="J5" s="16">
        <v>44743</v>
      </c>
    </row>
    <row r="6" spans="1:10" s="1" customFormat="1" ht="16.5" customHeight="1">
      <c r="A6" s="4" t="s">
        <v>108</v>
      </c>
      <c r="B6" s="5" t="s">
        <v>345</v>
      </c>
      <c r="C6" s="5" t="s">
        <v>346</v>
      </c>
      <c r="D6" s="4" t="s">
        <v>455</v>
      </c>
      <c r="E6" s="4" t="s">
        <v>456</v>
      </c>
      <c r="F6" s="5" t="s">
        <v>349</v>
      </c>
      <c r="G6" s="6">
        <v>1</v>
      </c>
      <c r="H6" s="7">
        <v>0.242469323534798</v>
      </c>
      <c r="I6" s="9">
        <f t="shared" si="0"/>
        <v>0.242469323534798</v>
      </c>
      <c r="J6" s="10">
        <v>45138</v>
      </c>
    </row>
    <row r="7" spans="1:10" s="1" customFormat="1" ht="16.5" customHeight="1">
      <c r="A7" s="12" t="s">
        <v>108</v>
      </c>
      <c r="B7" s="13" t="s">
        <v>345</v>
      </c>
      <c r="C7" s="13" t="s">
        <v>346</v>
      </c>
      <c r="D7" s="12" t="s">
        <v>457</v>
      </c>
      <c r="E7" s="12" t="s">
        <v>98</v>
      </c>
      <c r="F7" s="13" t="s">
        <v>349</v>
      </c>
      <c r="G7" s="14">
        <v>1</v>
      </c>
      <c r="H7" s="7">
        <f>I21</f>
        <v>3.1126822212145702</v>
      </c>
      <c r="I7" s="9">
        <f t="shared" si="0"/>
        <v>3.1126822212145702</v>
      </c>
      <c r="J7" s="16">
        <v>44743</v>
      </c>
    </row>
    <row r="8" spans="1:10" s="1" customFormat="1" ht="16.5" customHeight="1">
      <c r="A8" s="4" t="s">
        <v>108</v>
      </c>
      <c r="B8" s="5" t="s">
        <v>345</v>
      </c>
      <c r="C8" s="5" t="s">
        <v>346</v>
      </c>
      <c r="D8" s="4" t="s">
        <v>229</v>
      </c>
      <c r="E8" s="4" t="s">
        <v>230</v>
      </c>
      <c r="F8" s="5" t="s">
        <v>349</v>
      </c>
      <c r="G8" s="6">
        <v>2</v>
      </c>
      <c r="H8" s="7">
        <v>0.35</v>
      </c>
      <c r="I8" s="9">
        <f t="shared" si="0"/>
        <v>0.7</v>
      </c>
      <c r="J8" s="10">
        <v>45196</v>
      </c>
    </row>
    <row r="9" spans="1:10" s="1" customFormat="1" ht="16.5" customHeight="1">
      <c r="A9" s="12" t="s">
        <v>108</v>
      </c>
      <c r="B9" s="13" t="s">
        <v>345</v>
      </c>
      <c r="C9" s="13" t="s">
        <v>346</v>
      </c>
      <c r="D9" s="12" t="s">
        <v>458</v>
      </c>
      <c r="E9" s="12" t="s">
        <v>459</v>
      </c>
      <c r="F9" s="13" t="s">
        <v>349</v>
      </c>
      <c r="G9" s="14">
        <v>1</v>
      </c>
      <c r="H9" s="7">
        <v>0.119628418245735</v>
      </c>
      <c r="I9" s="9">
        <f t="shared" si="0"/>
        <v>0.119628418245735</v>
      </c>
      <c r="J9" s="16">
        <v>45138</v>
      </c>
    </row>
    <row r="10" spans="1:10" s="1" customFormat="1" ht="16.5" customHeight="1">
      <c r="A10" s="4" t="s">
        <v>108</v>
      </c>
      <c r="B10" s="5" t="s">
        <v>345</v>
      </c>
      <c r="C10" s="5" t="s">
        <v>346</v>
      </c>
      <c r="D10" s="4" t="s">
        <v>460</v>
      </c>
      <c r="E10" s="4" t="s">
        <v>461</v>
      </c>
      <c r="F10" s="5" t="s">
        <v>462</v>
      </c>
      <c r="G10" s="6">
        <v>1</v>
      </c>
      <c r="H10" s="7">
        <v>6.2700000000000006E-2</v>
      </c>
      <c r="I10" s="9">
        <f t="shared" si="0"/>
        <v>6.2700000000000006E-2</v>
      </c>
      <c r="J10" s="10">
        <v>45138</v>
      </c>
    </row>
    <row r="11" spans="1:10" s="1" customFormat="1" ht="16.5" customHeight="1">
      <c r="A11" s="12" t="s">
        <v>108</v>
      </c>
      <c r="B11" s="13" t="s">
        <v>345</v>
      </c>
      <c r="C11" s="13" t="s">
        <v>346</v>
      </c>
      <c r="D11" s="12" t="s">
        <v>463</v>
      </c>
      <c r="E11" s="12" t="s">
        <v>464</v>
      </c>
      <c r="F11" s="13" t="s">
        <v>465</v>
      </c>
      <c r="G11" s="14">
        <v>3.0000000000000001E-3</v>
      </c>
      <c r="H11" s="7">
        <v>6.2127999999999997</v>
      </c>
      <c r="I11" s="9">
        <f t="shared" si="0"/>
        <v>1.8638399999999999E-2</v>
      </c>
      <c r="J11" s="16">
        <v>44835</v>
      </c>
    </row>
    <row r="12" spans="1:10" s="1" customFormat="1" ht="16.5" customHeight="1">
      <c r="A12" s="4" t="s">
        <v>108</v>
      </c>
      <c r="B12" s="5" t="s">
        <v>345</v>
      </c>
      <c r="C12" s="5" t="s">
        <v>346</v>
      </c>
      <c r="D12" s="4" t="s">
        <v>440</v>
      </c>
      <c r="E12" s="4" t="s">
        <v>441</v>
      </c>
      <c r="F12" s="5" t="s">
        <v>442</v>
      </c>
      <c r="G12" s="6">
        <v>8.0000000000000002E-3</v>
      </c>
      <c r="H12" s="7">
        <v>0.40350000000000003</v>
      </c>
      <c r="I12" s="9">
        <f t="shared" si="0"/>
        <v>3.228E-3</v>
      </c>
      <c r="J12" s="10">
        <v>44835</v>
      </c>
    </row>
    <row r="13" spans="1:10">
      <c r="I13" s="11">
        <f>SUM(I2:I12)</f>
        <v>5.9763723973897802</v>
      </c>
    </row>
    <row r="15" spans="1:10" s="1" customFormat="1" ht="12.75">
      <c r="A15" s="2" t="s">
        <v>336</v>
      </c>
      <c r="B15" s="2" t="s">
        <v>337</v>
      </c>
      <c r="C15" s="2" t="s">
        <v>338</v>
      </c>
      <c r="D15" s="2" t="s">
        <v>339</v>
      </c>
      <c r="E15" s="2" t="s">
        <v>340</v>
      </c>
      <c r="F15" s="2" t="s">
        <v>340</v>
      </c>
      <c r="G15" s="3" t="s">
        <v>341</v>
      </c>
      <c r="H15" s="3" t="s">
        <v>342</v>
      </c>
      <c r="I15" s="3" t="s">
        <v>343</v>
      </c>
      <c r="J15" s="8" t="s">
        <v>344</v>
      </c>
    </row>
    <row r="16" spans="1:10" s="1" customFormat="1" ht="16.5" customHeight="1">
      <c r="A16" s="4" t="s">
        <v>457</v>
      </c>
      <c r="B16" s="5" t="s">
        <v>345</v>
      </c>
      <c r="C16" s="5" t="s">
        <v>346</v>
      </c>
      <c r="D16" s="4" t="s">
        <v>466</v>
      </c>
      <c r="E16" s="4" t="s">
        <v>467</v>
      </c>
      <c r="F16" s="5" t="s">
        <v>349</v>
      </c>
      <c r="G16" s="6">
        <v>1</v>
      </c>
      <c r="H16" s="7">
        <v>0.122682221214575</v>
      </c>
      <c r="I16" s="9">
        <f t="shared" ref="I16:I20" si="1">H16*G16</f>
        <v>0.122682221214575</v>
      </c>
      <c r="J16" s="10">
        <v>44550</v>
      </c>
    </row>
    <row r="17" spans="1:10" s="1" customFormat="1" ht="16.5" customHeight="1">
      <c r="A17" s="12" t="s">
        <v>457</v>
      </c>
      <c r="B17" s="13" t="s">
        <v>345</v>
      </c>
      <c r="C17" s="13" t="s">
        <v>346</v>
      </c>
      <c r="D17" s="12" t="s">
        <v>468</v>
      </c>
      <c r="E17" s="12" t="s">
        <v>469</v>
      </c>
      <c r="F17" s="13" t="s">
        <v>349</v>
      </c>
      <c r="G17" s="14">
        <v>2</v>
      </c>
      <c r="H17" s="7">
        <v>0.15</v>
      </c>
      <c r="I17" s="9">
        <f t="shared" si="1"/>
        <v>0.3</v>
      </c>
      <c r="J17" s="16">
        <v>44620</v>
      </c>
    </row>
    <row r="18" spans="1:10" s="1" customFormat="1" ht="16.5" customHeight="1">
      <c r="A18" s="4" t="s">
        <v>457</v>
      </c>
      <c r="B18" s="5" t="s">
        <v>345</v>
      </c>
      <c r="C18" s="5" t="s">
        <v>346</v>
      </c>
      <c r="D18" s="4" t="s">
        <v>470</v>
      </c>
      <c r="E18" s="4" t="s">
        <v>471</v>
      </c>
      <c r="F18" s="5" t="s">
        <v>349</v>
      </c>
      <c r="G18" s="6">
        <v>1</v>
      </c>
      <c r="H18" s="7">
        <v>1.1000000000000001</v>
      </c>
      <c r="I18" s="9">
        <f t="shared" si="1"/>
        <v>1.1000000000000001</v>
      </c>
      <c r="J18" s="10">
        <v>44550</v>
      </c>
    </row>
    <row r="19" spans="1:10" s="1" customFormat="1" ht="16.5" customHeight="1">
      <c r="A19" s="12" t="s">
        <v>457</v>
      </c>
      <c r="B19" s="13" t="s">
        <v>345</v>
      </c>
      <c r="C19" s="13" t="s">
        <v>346</v>
      </c>
      <c r="D19" s="12" t="s">
        <v>472</v>
      </c>
      <c r="E19" s="12" t="s">
        <v>473</v>
      </c>
      <c r="F19" s="13" t="s">
        <v>349</v>
      </c>
      <c r="G19" s="14">
        <v>1</v>
      </c>
      <c r="H19" s="7">
        <v>0.6</v>
      </c>
      <c r="I19" s="9">
        <f t="shared" si="1"/>
        <v>0.6</v>
      </c>
      <c r="J19" s="16">
        <v>44550</v>
      </c>
    </row>
    <row r="20" spans="1:10" s="1" customFormat="1" ht="16.5" customHeight="1">
      <c r="A20" s="4" t="s">
        <v>457</v>
      </c>
      <c r="B20" s="5" t="s">
        <v>345</v>
      </c>
      <c r="C20" s="5" t="s">
        <v>346</v>
      </c>
      <c r="D20" s="4" t="s">
        <v>474</v>
      </c>
      <c r="E20" s="4" t="s">
        <v>475</v>
      </c>
      <c r="F20" s="5" t="s">
        <v>349</v>
      </c>
      <c r="G20" s="6">
        <v>1</v>
      </c>
      <c r="H20" s="7">
        <v>0.99</v>
      </c>
      <c r="I20" s="9">
        <f t="shared" si="1"/>
        <v>0.99</v>
      </c>
      <c r="J20" s="10">
        <v>44550</v>
      </c>
    </row>
    <row r="21" spans="1:10">
      <c r="I21" s="11">
        <f>SUM(I16:I20)</f>
        <v>3.1126822212145702</v>
      </c>
    </row>
  </sheetData>
  <phoneticPr fontId="20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4" workbookViewId="0">
      <selection activeCell="Q29" sqref="Q2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75" customWidth="1"/>
    <col min="6" max="6" width="10.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137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23" si="0">H2*G2</f>
        <v>0.05</v>
      </c>
      <c r="J2" s="10">
        <v>44882</v>
      </c>
    </row>
    <row r="3" spans="1:10" s="1" customFormat="1" ht="16.5" customHeight="1">
      <c r="A3" s="12" t="s">
        <v>137</v>
      </c>
      <c r="B3" s="13" t="s">
        <v>345</v>
      </c>
      <c r="C3" s="13" t="s">
        <v>346</v>
      </c>
      <c r="D3" s="12" t="s">
        <v>576</v>
      </c>
      <c r="E3" s="12" t="s">
        <v>577</v>
      </c>
      <c r="F3" s="13" t="s">
        <v>578</v>
      </c>
      <c r="G3" s="14">
        <v>2</v>
      </c>
      <c r="H3" s="7">
        <v>0.12</v>
      </c>
      <c r="I3" s="9">
        <f t="shared" si="0"/>
        <v>0.24</v>
      </c>
      <c r="J3" s="16">
        <v>44882</v>
      </c>
    </row>
    <row r="4" spans="1:10" s="1" customFormat="1" ht="16.5" customHeight="1">
      <c r="A4" s="4" t="s">
        <v>137</v>
      </c>
      <c r="B4" s="5" t="s">
        <v>345</v>
      </c>
      <c r="C4" s="5" t="s">
        <v>346</v>
      </c>
      <c r="D4" s="4" t="s">
        <v>266</v>
      </c>
      <c r="E4" s="4" t="s">
        <v>267</v>
      </c>
      <c r="F4" s="5" t="s">
        <v>349</v>
      </c>
      <c r="G4" s="6">
        <v>1</v>
      </c>
      <c r="H4" s="7">
        <f>I43</f>
        <v>8.1588428607942909</v>
      </c>
      <c r="I4" s="9">
        <f t="shared" si="0"/>
        <v>8.1588428607942909</v>
      </c>
      <c r="J4" s="10">
        <v>44882</v>
      </c>
    </row>
    <row r="5" spans="1:10" s="1" customFormat="1" ht="16.5" customHeight="1">
      <c r="A5" s="12" t="s">
        <v>137</v>
      </c>
      <c r="B5" s="13" t="s">
        <v>345</v>
      </c>
      <c r="C5" s="13" t="s">
        <v>346</v>
      </c>
      <c r="D5" s="12" t="s">
        <v>227</v>
      </c>
      <c r="E5" s="12" t="s">
        <v>228</v>
      </c>
      <c r="F5" s="13" t="s">
        <v>443</v>
      </c>
      <c r="G5" s="14">
        <v>1</v>
      </c>
      <c r="H5" s="7">
        <v>0.28858469243986301</v>
      </c>
      <c r="I5" s="9">
        <f t="shared" si="0"/>
        <v>0.28858469243986301</v>
      </c>
      <c r="J5" s="16">
        <v>44882</v>
      </c>
    </row>
    <row r="6" spans="1:10" s="1" customFormat="1" ht="16.5" customHeight="1">
      <c r="A6" s="4" t="s">
        <v>137</v>
      </c>
      <c r="B6" s="5" t="s">
        <v>345</v>
      </c>
      <c r="C6" s="5" t="s">
        <v>346</v>
      </c>
      <c r="D6" s="4" t="s">
        <v>223</v>
      </c>
      <c r="E6" s="4" t="s">
        <v>224</v>
      </c>
      <c r="F6" s="5" t="s">
        <v>444</v>
      </c>
      <c r="G6" s="6">
        <v>3</v>
      </c>
      <c r="H6" s="7">
        <v>0.120565034394672</v>
      </c>
      <c r="I6" s="9">
        <f t="shared" si="0"/>
        <v>0.36169510318401599</v>
      </c>
      <c r="J6" s="10">
        <v>44882</v>
      </c>
    </row>
    <row r="7" spans="1:10" s="1" customFormat="1" ht="16.5" customHeight="1">
      <c r="A7" s="12" t="s">
        <v>137</v>
      </c>
      <c r="B7" s="13" t="s">
        <v>345</v>
      </c>
      <c r="C7" s="13" t="s">
        <v>346</v>
      </c>
      <c r="D7" s="12" t="s">
        <v>579</v>
      </c>
      <c r="E7" s="12" t="s">
        <v>580</v>
      </c>
      <c r="F7" s="13" t="s">
        <v>444</v>
      </c>
      <c r="G7" s="14">
        <v>2</v>
      </c>
      <c r="H7" s="7">
        <v>0.24093969243986299</v>
      </c>
      <c r="I7" s="9">
        <f t="shared" si="0"/>
        <v>0.48187938487972598</v>
      </c>
      <c r="J7" s="16">
        <v>44882</v>
      </c>
    </row>
    <row r="8" spans="1:10" s="1" customFormat="1" ht="16.5" customHeight="1">
      <c r="A8" s="4" t="s">
        <v>137</v>
      </c>
      <c r="B8" s="5" t="s">
        <v>345</v>
      </c>
      <c r="C8" s="5" t="s">
        <v>346</v>
      </c>
      <c r="D8" s="4" t="s">
        <v>581</v>
      </c>
      <c r="E8" s="4" t="s">
        <v>582</v>
      </c>
      <c r="F8" s="5" t="s">
        <v>444</v>
      </c>
      <c r="G8" s="6">
        <v>2</v>
      </c>
      <c r="H8" s="7">
        <v>0.34484294471307397</v>
      </c>
      <c r="I8" s="9">
        <f t="shared" si="0"/>
        <v>0.68968588942614795</v>
      </c>
      <c r="J8" s="10">
        <v>44882</v>
      </c>
    </row>
    <row r="9" spans="1:10" s="1" customFormat="1" ht="16.5" customHeight="1">
      <c r="A9" s="12" t="s">
        <v>137</v>
      </c>
      <c r="B9" s="13" t="s">
        <v>345</v>
      </c>
      <c r="C9" s="13" t="s">
        <v>346</v>
      </c>
      <c r="D9" s="12" t="s">
        <v>445</v>
      </c>
      <c r="E9" s="12" t="s">
        <v>446</v>
      </c>
      <c r="F9" s="13" t="s">
        <v>447</v>
      </c>
      <c r="G9" s="14">
        <v>0.72</v>
      </c>
      <c r="H9" s="7">
        <v>1.7257</v>
      </c>
      <c r="I9" s="9">
        <f t="shared" si="0"/>
        <v>1.2425040000000001</v>
      </c>
      <c r="J9" s="16">
        <v>44882</v>
      </c>
    </row>
    <row r="10" spans="1:10" s="1" customFormat="1" ht="16.5" customHeight="1">
      <c r="A10" s="4" t="s">
        <v>137</v>
      </c>
      <c r="B10" s="5" t="s">
        <v>345</v>
      </c>
      <c r="C10" s="5" t="s">
        <v>346</v>
      </c>
      <c r="D10" s="4" t="s">
        <v>332</v>
      </c>
      <c r="E10" s="4" t="s">
        <v>333</v>
      </c>
      <c r="F10" s="5" t="s">
        <v>448</v>
      </c>
      <c r="G10" s="6">
        <v>1.21</v>
      </c>
      <c r="H10" s="7">
        <v>1.6814</v>
      </c>
      <c r="I10" s="9">
        <f t="shared" si="0"/>
        <v>2.034494</v>
      </c>
      <c r="J10" s="10">
        <v>44882</v>
      </c>
    </row>
    <row r="11" spans="1:10" s="1" customFormat="1" ht="16.5" customHeight="1">
      <c r="A11" s="12" t="s">
        <v>137</v>
      </c>
      <c r="B11" s="13" t="s">
        <v>345</v>
      </c>
      <c r="C11" s="13" t="s">
        <v>346</v>
      </c>
      <c r="D11" s="12" t="s">
        <v>583</v>
      </c>
      <c r="E11" s="12" t="s">
        <v>584</v>
      </c>
      <c r="F11" s="13" t="s">
        <v>585</v>
      </c>
      <c r="G11" s="14">
        <v>1</v>
      </c>
      <c r="H11" s="7">
        <v>0.77429999999999999</v>
      </c>
      <c r="I11" s="9">
        <f t="shared" si="0"/>
        <v>0.77429999999999999</v>
      </c>
      <c r="J11" s="16">
        <v>44882</v>
      </c>
    </row>
    <row r="12" spans="1:10" s="1" customFormat="1" ht="16.5" customHeight="1">
      <c r="A12" s="4" t="s">
        <v>137</v>
      </c>
      <c r="B12" s="5" t="s">
        <v>345</v>
      </c>
      <c r="C12" s="5" t="s">
        <v>346</v>
      </c>
      <c r="D12" s="4" t="s">
        <v>586</v>
      </c>
      <c r="E12" s="4" t="s">
        <v>587</v>
      </c>
      <c r="F12" s="5" t="s">
        <v>349</v>
      </c>
      <c r="G12" s="6">
        <v>1</v>
      </c>
      <c r="H12" s="7">
        <v>0.75728606761133599</v>
      </c>
      <c r="I12" s="9">
        <f t="shared" si="0"/>
        <v>0.75728606761133599</v>
      </c>
      <c r="J12" s="10">
        <v>44882</v>
      </c>
    </row>
    <row r="13" spans="1:10" s="1" customFormat="1" ht="16.5" customHeight="1">
      <c r="A13" s="12" t="s">
        <v>137</v>
      </c>
      <c r="B13" s="13" t="s">
        <v>345</v>
      </c>
      <c r="C13" s="13" t="s">
        <v>346</v>
      </c>
      <c r="D13" s="12" t="s">
        <v>588</v>
      </c>
      <c r="E13" s="12" t="s">
        <v>589</v>
      </c>
      <c r="F13" s="13" t="s">
        <v>349</v>
      </c>
      <c r="G13" s="14">
        <v>1</v>
      </c>
      <c r="H13" s="7">
        <v>0.45889185764705898</v>
      </c>
      <c r="I13" s="9">
        <f t="shared" si="0"/>
        <v>0.45889185764705898</v>
      </c>
      <c r="J13" s="16">
        <v>44882</v>
      </c>
    </row>
    <row r="14" spans="1:10" s="1" customFormat="1" ht="16.5" customHeight="1">
      <c r="A14" s="4" t="s">
        <v>137</v>
      </c>
      <c r="B14" s="5" t="s">
        <v>345</v>
      </c>
      <c r="C14" s="5" t="s">
        <v>346</v>
      </c>
      <c r="D14" s="4" t="s">
        <v>590</v>
      </c>
      <c r="E14" s="4" t="s">
        <v>591</v>
      </c>
      <c r="F14" s="5" t="s">
        <v>349</v>
      </c>
      <c r="G14" s="6">
        <v>1</v>
      </c>
      <c r="H14" s="7">
        <v>0.271268194561403</v>
      </c>
      <c r="I14" s="9">
        <f t="shared" si="0"/>
        <v>0.271268194561403</v>
      </c>
      <c r="J14" s="10">
        <v>44882</v>
      </c>
    </row>
    <row r="15" spans="1:10" s="1" customFormat="1" ht="16.5" customHeight="1">
      <c r="A15" s="12" t="s">
        <v>137</v>
      </c>
      <c r="B15" s="13" t="s">
        <v>345</v>
      </c>
      <c r="C15" s="13" t="s">
        <v>346</v>
      </c>
      <c r="D15" s="12" t="s">
        <v>592</v>
      </c>
      <c r="E15" s="12" t="s">
        <v>593</v>
      </c>
      <c r="F15" s="13" t="s">
        <v>594</v>
      </c>
      <c r="G15" s="14">
        <v>1</v>
      </c>
      <c r="H15" s="7">
        <v>1.9710000000000001</v>
      </c>
      <c r="I15" s="9">
        <f t="shared" si="0"/>
        <v>1.9710000000000001</v>
      </c>
      <c r="J15" s="16">
        <v>44882</v>
      </c>
    </row>
    <row r="16" spans="1:10" s="1" customFormat="1" ht="16.5" customHeight="1">
      <c r="A16" s="4" t="s">
        <v>137</v>
      </c>
      <c r="B16" s="5" t="s">
        <v>345</v>
      </c>
      <c r="C16" s="5" t="s">
        <v>346</v>
      </c>
      <c r="D16" s="4" t="s">
        <v>595</v>
      </c>
      <c r="E16" s="4" t="s">
        <v>596</v>
      </c>
      <c r="F16" s="5" t="s">
        <v>349</v>
      </c>
      <c r="G16" s="6">
        <v>1</v>
      </c>
      <c r="H16" s="7">
        <v>1.71060640901961</v>
      </c>
      <c r="I16" s="9">
        <f t="shared" si="0"/>
        <v>1.71060640901961</v>
      </c>
      <c r="J16" s="10">
        <v>44882</v>
      </c>
    </row>
    <row r="17" spans="1:10" s="1" customFormat="1" ht="16.5" customHeight="1">
      <c r="A17" s="12" t="s">
        <v>137</v>
      </c>
      <c r="B17" s="13" t="s">
        <v>345</v>
      </c>
      <c r="C17" s="13" t="s">
        <v>346</v>
      </c>
      <c r="D17" s="12" t="s">
        <v>597</v>
      </c>
      <c r="E17" s="12" t="s">
        <v>598</v>
      </c>
      <c r="F17" s="13" t="s">
        <v>349</v>
      </c>
      <c r="G17" s="14">
        <v>1</v>
      </c>
      <c r="H17" s="7">
        <v>1.0820667515789499</v>
      </c>
      <c r="I17" s="9">
        <f t="shared" si="0"/>
        <v>1.0820667515789499</v>
      </c>
      <c r="J17" s="16">
        <v>44882</v>
      </c>
    </row>
    <row r="18" spans="1:10" s="1" customFormat="1" ht="16.5" customHeight="1">
      <c r="A18" s="4" t="s">
        <v>137</v>
      </c>
      <c r="B18" s="5" t="s">
        <v>345</v>
      </c>
      <c r="C18" s="5" t="s">
        <v>346</v>
      </c>
      <c r="D18" s="4" t="s">
        <v>463</v>
      </c>
      <c r="E18" s="4" t="s">
        <v>464</v>
      </c>
      <c r="F18" s="5" t="s">
        <v>465</v>
      </c>
      <c r="G18" s="6">
        <v>2.5000000000000001E-2</v>
      </c>
      <c r="H18" s="7">
        <v>6.2127999999999997</v>
      </c>
      <c r="I18" s="9">
        <f t="shared" si="0"/>
        <v>0.15532000000000001</v>
      </c>
      <c r="J18" s="10">
        <v>44882</v>
      </c>
    </row>
    <row r="19" spans="1:10" s="1" customFormat="1" ht="16.5" customHeight="1">
      <c r="A19" s="12" t="s">
        <v>137</v>
      </c>
      <c r="B19" s="13" t="s">
        <v>345</v>
      </c>
      <c r="C19" s="13" t="s">
        <v>346</v>
      </c>
      <c r="D19" s="12" t="s">
        <v>440</v>
      </c>
      <c r="E19" s="12" t="s">
        <v>441</v>
      </c>
      <c r="F19" s="13" t="s">
        <v>442</v>
      </c>
      <c r="G19" s="14">
        <v>7.4999999999999997E-2</v>
      </c>
      <c r="H19" s="7">
        <v>0.40350000000000003</v>
      </c>
      <c r="I19" s="9">
        <f t="shared" si="0"/>
        <v>3.0262500000000001E-2</v>
      </c>
      <c r="J19" s="16">
        <v>44882</v>
      </c>
    </row>
    <row r="20" spans="1:10" s="1" customFormat="1" ht="16.5" customHeight="1">
      <c r="A20" s="4" t="s">
        <v>137</v>
      </c>
      <c r="B20" s="5" t="s">
        <v>345</v>
      </c>
      <c r="C20" s="5" t="s">
        <v>346</v>
      </c>
      <c r="D20" s="4" t="s">
        <v>487</v>
      </c>
      <c r="E20" s="4" t="s">
        <v>488</v>
      </c>
      <c r="F20" s="5" t="s">
        <v>489</v>
      </c>
      <c r="G20" s="6">
        <v>1</v>
      </c>
      <c r="H20" s="7">
        <v>0.1862</v>
      </c>
      <c r="I20" s="9">
        <f t="shared" si="0"/>
        <v>0.1862</v>
      </c>
      <c r="J20" s="10">
        <v>44882</v>
      </c>
    </row>
    <row r="21" spans="1:10" s="1" customFormat="1" ht="16.5" customHeight="1">
      <c r="A21" s="12" t="s">
        <v>137</v>
      </c>
      <c r="B21" s="13" t="s">
        <v>345</v>
      </c>
      <c r="C21" s="13" t="s">
        <v>346</v>
      </c>
      <c r="D21" s="12" t="s">
        <v>599</v>
      </c>
      <c r="E21" s="12" t="s">
        <v>600</v>
      </c>
      <c r="F21" s="13" t="s">
        <v>349</v>
      </c>
      <c r="G21" s="14">
        <v>1</v>
      </c>
      <c r="H21" s="7">
        <v>0.30511068929824597</v>
      </c>
      <c r="I21" s="9">
        <f t="shared" si="0"/>
        <v>0.30511068929824597</v>
      </c>
      <c r="J21" s="16">
        <v>44882</v>
      </c>
    </row>
    <row r="22" spans="1:10" s="1" customFormat="1" ht="16.5" customHeight="1">
      <c r="A22" s="4" t="s">
        <v>137</v>
      </c>
      <c r="B22" s="5" t="s">
        <v>345</v>
      </c>
      <c r="C22" s="5" t="s">
        <v>346</v>
      </c>
      <c r="D22" s="4" t="s">
        <v>601</v>
      </c>
      <c r="E22" s="4" t="s">
        <v>602</v>
      </c>
      <c r="F22" s="5" t="s">
        <v>349</v>
      </c>
      <c r="G22" s="6">
        <v>1</v>
      </c>
      <c r="H22" s="7">
        <v>0.53100000000000003</v>
      </c>
      <c r="I22" s="9">
        <f t="shared" si="0"/>
        <v>0.53100000000000003</v>
      </c>
      <c r="J22" s="10">
        <v>44882</v>
      </c>
    </row>
    <row r="23" spans="1:10" s="1" customFormat="1" ht="16.5" customHeight="1">
      <c r="A23" s="12" t="s">
        <v>137</v>
      </c>
      <c r="B23" s="13" t="s">
        <v>345</v>
      </c>
      <c r="C23" s="13" t="s">
        <v>346</v>
      </c>
      <c r="D23" s="12" t="s">
        <v>603</v>
      </c>
      <c r="E23" s="12" t="s">
        <v>604</v>
      </c>
      <c r="F23" s="13" t="s">
        <v>349</v>
      </c>
      <c r="G23" s="14">
        <v>1</v>
      </c>
      <c r="H23" s="7">
        <v>1.5129404622806999</v>
      </c>
      <c r="I23" s="9">
        <f t="shared" si="0"/>
        <v>1.5129404622806999</v>
      </c>
      <c r="J23" s="16">
        <v>44882</v>
      </c>
    </row>
    <row r="24" spans="1:10">
      <c r="I24" s="11">
        <f>SUM(I2:I23)</f>
        <v>23.293938862721301</v>
      </c>
    </row>
    <row r="26" spans="1:10" s="1" customFormat="1" ht="12.95" customHeight="1">
      <c r="A26" s="2" t="s">
        <v>336</v>
      </c>
      <c r="B26" s="2" t="s">
        <v>337</v>
      </c>
      <c r="C26" s="2" t="s">
        <v>338</v>
      </c>
      <c r="D26" s="2" t="s">
        <v>339</v>
      </c>
      <c r="E26" s="2" t="s">
        <v>340</v>
      </c>
      <c r="F26" s="2" t="s">
        <v>340</v>
      </c>
      <c r="G26" s="3" t="s">
        <v>341</v>
      </c>
      <c r="H26" s="3" t="s">
        <v>342</v>
      </c>
      <c r="I26" s="3" t="s">
        <v>343</v>
      </c>
      <c r="J26" s="8" t="s">
        <v>344</v>
      </c>
    </row>
    <row r="27" spans="1:10" s="1" customFormat="1" ht="16.5" customHeight="1">
      <c r="A27" s="4" t="s">
        <v>266</v>
      </c>
      <c r="B27" s="5" t="s">
        <v>345</v>
      </c>
      <c r="C27" s="5" t="s">
        <v>346</v>
      </c>
      <c r="D27" s="4" t="s">
        <v>276</v>
      </c>
      <c r="E27" s="4" t="s">
        <v>277</v>
      </c>
      <c r="F27" s="5" t="s">
        <v>605</v>
      </c>
      <c r="G27" s="6">
        <v>2</v>
      </c>
      <c r="H27" s="7">
        <v>0.77649999999999997</v>
      </c>
      <c r="I27" s="9">
        <f t="shared" ref="I27:I42" si="1">H27*G27</f>
        <v>1.5529999999999999</v>
      </c>
      <c r="J27" s="10">
        <v>45417</v>
      </c>
    </row>
    <row r="28" spans="1:10" s="1" customFormat="1" ht="16.5" customHeight="1">
      <c r="A28" s="12" t="s">
        <v>266</v>
      </c>
      <c r="B28" s="13" t="s">
        <v>345</v>
      </c>
      <c r="C28" s="13" t="s">
        <v>346</v>
      </c>
      <c r="D28" s="12" t="s">
        <v>544</v>
      </c>
      <c r="E28" s="12" t="s">
        <v>545</v>
      </c>
      <c r="F28" s="13" t="s">
        <v>546</v>
      </c>
      <c r="G28" s="14">
        <v>2</v>
      </c>
      <c r="H28" s="7">
        <v>0.05</v>
      </c>
      <c r="I28" s="9">
        <f t="shared" si="1"/>
        <v>0.1</v>
      </c>
      <c r="J28" s="16">
        <v>43800</v>
      </c>
    </row>
    <row r="29" spans="1:10" s="1" customFormat="1" ht="16.5" customHeight="1">
      <c r="A29" s="4" t="s">
        <v>266</v>
      </c>
      <c r="B29" s="5" t="s">
        <v>345</v>
      </c>
      <c r="C29" s="5" t="s">
        <v>346</v>
      </c>
      <c r="D29" s="4" t="s">
        <v>606</v>
      </c>
      <c r="E29" s="4" t="s">
        <v>452</v>
      </c>
      <c r="F29" s="5" t="s">
        <v>607</v>
      </c>
      <c r="G29" s="6">
        <v>0.12</v>
      </c>
      <c r="H29" s="7">
        <v>2.7433999999999998</v>
      </c>
      <c r="I29" s="9">
        <f t="shared" si="1"/>
        <v>0.329208</v>
      </c>
      <c r="J29" s="10">
        <v>45417</v>
      </c>
    </row>
    <row r="30" spans="1:10" s="1" customFormat="1" ht="16.5" customHeight="1">
      <c r="A30" s="12" t="s">
        <v>266</v>
      </c>
      <c r="B30" s="13" t="s">
        <v>345</v>
      </c>
      <c r="C30" s="13" t="s">
        <v>346</v>
      </c>
      <c r="D30" s="12" t="s">
        <v>608</v>
      </c>
      <c r="E30" s="12" t="s">
        <v>333</v>
      </c>
      <c r="F30" s="13" t="s">
        <v>607</v>
      </c>
      <c r="G30" s="14">
        <v>0.12</v>
      </c>
      <c r="H30" s="7">
        <v>2.7433999999999998</v>
      </c>
      <c r="I30" s="9">
        <f t="shared" si="1"/>
        <v>0.329208</v>
      </c>
      <c r="J30" s="16">
        <v>45417</v>
      </c>
    </row>
    <row r="31" spans="1:10" s="1" customFormat="1" ht="16.5" customHeight="1">
      <c r="A31" s="4" t="s">
        <v>266</v>
      </c>
      <c r="B31" s="5" t="s">
        <v>345</v>
      </c>
      <c r="C31" s="5" t="s">
        <v>346</v>
      </c>
      <c r="D31" s="4" t="s">
        <v>609</v>
      </c>
      <c r="E31" s="4" t="s">
        <v>610</v>
      </c>
      <c r="F31" s="5" t="s">
        <v>611</v>
      </c>
      <c r="G31" s="6">
        <v>2</v>
      </c>
      <c r="H31" s="7">
        <v>9.4899999999999998E-2</v>
      </c>
      <c r="I31" s="9">
        <f t="shared" si="1"/>
        <v>0.1898</v>
      </c>
      <c r="J31" s="10">
        <v>43800</v>
      </c>
    </row>
    <row r="32" spans="1:10" s="1" customFormat="1" ht="16.5" customHeight="1">
      <c r="A32" s="12" t="s">
        <v>266</v>
      </c>
      <c r="B32" s="13" t="s">
        <v>345</v>
      </c>
      <c r="C32" s="13" t="s">
        <v>346</v>
      </c>
      <c r="D32" s="12" t="s">
        <v>612</v>
      </c>
      <c r="E32" s="12" t="s">
        <v>613</v>
      </c>
      <c r="F32" s="13" t="s">
        <v>614</v>
      </c>
      <c r="G32" s="14">
        <v>1</v>
      </c>
      <c r="H32" s="7">
        <v>0.12</v>
      </c>
      <c r="I32" s="9">
        <f t="shared" si="1"/>
        <v>0.12</v>
      </c>
      <c r="J32" s="16">
        <v>44085</v>
      </c>
    </row>
    <row r="33" spans="1:10" s="1" customFormat="1" ht="16.5" customHeight="1">
      <c r="A33" s="4" t="s">
        <v>266</v>
      </c>
      <c r="B33" s="5" t="s">
        <v>345</v>
      </c>
      <c r="C33" s="5" t="s">
        <v>346</v>
      </c>
      <c r="D33" s="4" t="s">
        <v>615</v>
      </c>
      <c r="E33" s="4" t="s">
        <v>616</v>
      </c>
      <c r="F33" s="5" t="s">
        <v>349</v>
      </c>
      <c r="G33" s="6">
        <v>1</v>
      </c>
      <c r="H33" s="7">
        <v>1.0566749865384599</v>
      </c>
      <c r="I33" s="9">
        <f t="shared" si="1"/>
        <v>1.0566749865384599</v>
      </c>
      <c r="J33" s="10">
        <v>43800</v>
      </c>
    </row>
    <row r="34" spans="1:10" s="1" customFormat="1" ht="16.5" customHeight="1">
      <c r="A34" s="12" t="s">
        <v>266</v>
      </c>
      <c r="B34" s="13" t="s">
        <v>345</v>
      </c>
      <c r="C34" s="13" t="s">
        <v>346</v>
      </c>
      <c r="D34" s="12" t="s">
        <v>617</v>
      </c>
      <c r="E34" s="12" t="s">
        <v>618</v>
      </c>
      <c r="F34" s="13" t="s">
        <v>619</v>
      </c>
      <c r="G34" s="14">
        <v>2</v>
      </c>
      <c r="H34" s="7">
        <v>0.40276685208333302</v>
      </c>
      <c r="I34" s="9">
        <f t="shared" si="1"/>
        <v>0.80553370416666603</v>
      </c>
      <c r="J34" s="16">
        <v>43800</v>
      </c>
    </row>
    <row r="35" spans="1:10" s="1" customFormat="1" ht="16.5" customHeight="1">
      <c r="A35" s="4" t="s">
        <v>266</v>
      </c>
      <c r="B35" s="5" t="s">
        <v>345</v>
      </c>
      <c r="C35" s="5" t="s">
        <v>346</v>
      </c>
      <c r="D35" s="4" t="s">
        <v>620</v>
      </c>
      <c r="E35" s="4" t="s">
        <v>621</v>
      </c>
      <c r="F35" s="5" t="s">
        <v>349</v>
      </c>
      <c r="G35" s="6">
        <v>1</v>
      </c>
      <c r="H35" s="7">
        <v>0.35007122512820499</v>
      </c>
      <c r="I35" s="9">
        <f t="shared" si="1"/>
        <v>0.35007122512820499</v>
      </c>
      <c r="J35" s="10">
        <v>43800</v>
      </c>
    </row>
    <row r="36" spans="1:10" s="1" customFormat="1" ht="16.5" customHeight="1">
      <c r="A36" s="12" t="s">
        <v>266</v>
      </c>
      <c r="B36" s="13" t="s">
        <v>345</v>
      </c>
      <c r="C36" s="13" t="s">
        <v>346</v>
      </c>
      <c r="D36" s="12" t="s">
        <v>622</v>
      </c>
      <c r="E36" s="12" t="s">
        <v>623</v>
      </c>
      <c r="F36" s="13" t="s">
        <v>349</v>
      </c>
      <c r="G36" s="14">
        <v>3</v>
      </c>
      <c r="H36" s="7">
        <v>0.221911090659341</v>
      </c>
      <c r="I36" s="9">
        <f t="shared" si="1"/>
        <v>0.66573327197802301</v>
      </c>
      <c r="J36" s="16">
        <v>44085</v>
      </c>
    </row>
    <row r="37" spans="1:10" s="1" customFormat="1" ht="16.5" customHeight="1">
      <c r="A37" s="4" t="s">
        <v>266</v>
      </c>
      <c r="B37" s="5" t="s">
        <v>345</v>
      </c>
      <c r="C37" s="5" t="s">
        <v>346</v>
      </c>
      <c r="D37" s="4" t="s">
        <v>458</v>
      </c>
      <c r="E37" s="4" t="s">
        <v>459</v>
      </c>
      <c r="F37" s="5" t="s">
        <v>349</v>
      </c>
      <c r="G37" s="6">
        <v>4</v>
      </c>
      <c r="H37" s="7">
        <v>0.119628418245735</v>
      </c>
      <c r="I37" s="9">
        <f t="shared" si="1"/>
        <v>0.47851367298294001</v>
      </c>
      <c r="J37" s="10">
        <v>43800</v>
      </c>
    </row>
    <row r="38" spans="1:10" s="1" customFormat="1" ht="16.5" customHeight="1">
      <c r="A38" s="12" t="s">
        <v>266</v>
      </c>
      <c r="B38" s="13" t="s">
        <v>345</v>
      </c>
      <c r="C38" s="13" t="s">
        <v>346</v>
      </c>
      <c r="D38" s="12" t="s">
        <v>624</v>
      </c>
      <c r="E38" s="12" t="s">
        <v>625</v>
      </c>
      <c r="F38" s="13" t="s">
        <v>626</v>
      </c>
      <c r="G38" s="14">
        <v>2</v>
      </c>
      <c r="H38" s="7">
        <v>0.51729999999999998</v>
      </c>
      <c r="I38" s="9">
        <f t="shared" si="1"/>
        <v>1.0346</v>
      </c>
      <c r="J38" s="16">
        <v>43800</v>
      </c>
    </row>
    <row r="39" spans="1:10" s="1" customFormat="1" ht="16.5" customHeight="1">
      <c r="A39" s="4" t="s">
        <v>266</v>
      </c>
      <c r="B39" s="5" t="s">
        <v>345</v>
      </c>
      <c r="C39" s="5" t="s">
        <v>346</v>
      </c>
      <c r="D39" s="4" t="s">
        <v>627</v>
      </c>
      <c r="E39" s="4" t="s">
        <v>628</v>
      </c>
      <c r="F39" s="5" t="s">
        <v>629</v>
      </c>
      <c r="G39" s="6">
        <v>2</v>
      </c>
      <c r="H39" s="7">
        <v>0.1429</v>
      </c>
      <c r="I39" s="9">
        <f t="shared" si="1"/>
        <v>0.2858</v>
      </c>
      <c r="J39" s="10">
        <v>43800</v>
      </c>
    </row>
    <row r="40" spans="1:10" s="1" customFormat="1" ht="16.5" customHeight="1">
      <c r="A40" s="12" t="s">
        <v>266</v>
      </c>
      <c r="B40" s="13" t="s">
        <v>345</v>
      </c>
      <c r="C40" s="13" t="s">
        <v>346</v>
      </c>
      <c r="D40" s="12" t="s">
        <v>630</v>
      </c>
      <c r="E40" s="12" t="s">
        <v>631</v>
      </c>
      <c r="F40" s="13" t="s">
        <v>632</v>
      </c>
      <c r="G40" s="14">
        <v>3</v>
      </c>
      <c r="H40" s="7">
        <v>0.13569999999999999</v>
      </c>
      <c r="I40" s="9">
        <f t="shared" si="1"/>
        <v>0.40710000000000002</v>
      </c>
      <c r="J40" s="16">
        <v>44085</v>
      </c>
    </row>
    <row r="41" spans="1:10" s="1" customFormat="1" ht="16.5" customHeight="1">
      <c r="A41" s="4" t="s">
        <v>266</v>
      </c>
      <c r="B41" s="5" t="s">
        <v>345</v>
      </c>
      <c r="C41" s="5" t="s">
        <v>346</v>
      </c>
      <c r="D41" s="4" t="s">
        <v>460</v>
      </c>
      <c r="E41" s="4" t="s">
        <v>461</v>
      </c>
      <c r="F41" s="5" t="s">
        <v>462</v>
      </c>
      <c r="G41" s="6">
        <v>3</v>
      </c>
      <c r="H41" s="7">
        <v>6.2700000000000006E-2</v>
      </c>
      <c r="I41" s="9">
        <f t="shared" si="1"/>
        <v>0.18809999999999999</v>
      </c>
      <c r="J41" s="10">
        <v>43800</v>
      </c>
    </row>
    <row r="42" spans="1:10" s="1" customFormat="1" ht="16.5" customHeight="1">
      <c r="A42" s="12" t="s">
        <v>266</v>
      </c>
      <c r="B42" s="13" t="s">
        <v>345</v>
      </c>
      <c r="C42" s="13" t="s">
        <v>346</v>
      </c>
      <c r="D42" s="12" t="s">
        <v>573</v>
      </c>
      <c r="E42" s="12" t="s">
        <v>574</v>
      </c>
      <c r="F42" s="13" t="s">
        <v>575</v>
      </c>
      <c r="G42" s="14">
        <v>1</v>
      </c>
      <c r="H42" s="7">
        <v>0.26550000000000001</v>
      </c>
      <c r="I42" s="9">
        <f t="shared" si="1"/>
        <v>0.26550000000000001</v>
      </c>
      <c r="J42" s="16">
        <v>43800</v>
      </c>
    </row>
    <row r="43" spans="1:10">
      <c r="I43" s="11">
        <f>SUM(I27:I42)</f>
        <v>8.1588428607942909</v>
      </c>
    </row>
  </sheetData>
  <phoneticPr fontId="20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K11" sqref="K11"/>
    </sheetView>
  </sheetViews>
  <sheetFormatPr defaultColWidth="8.75" defaultRowHeight="13.5"/>
  <cols>
    <col min="1" max="1" width="10.125" customWidth="1"/>
    <col min="2" max="2" width="4.625" customWidth="1"/>
    <col min="3" max="3" width="7.625" customWidth="1"/>
    <col min="4" max="4" width="10.5" customWidth="1"/>
    <col min="5" max="5" width="12.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1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1" s="1" customFormat="1" ht="16.5" customHeight="1">
      <c r="A2" s="4" t="s">
        <v>104</v>
      </c>
      <c r="B2" s="5" t="s">
        <v>345</v>
      </c>
      <c r="C2" s="5" t="s">
        <v>346</v>
      </c>
      <c r="D2" s="4" t="s">
        <v>437</v>
      </c>
      <c r="E2" s="4" t="s">
        <v>438</v>
      </c>
      <c r="F2" s="5" t="s">
        <v>439</v>
      </c>
      <c r="G2" s="6">
        <v>2.7779999999999999E-2</v>
      </c>
      <c r="H2" s="7">
        <v>6.1791999999999998</v>
      </c>
      <c r="I2" s="9">
        <f t="shared" ref="I2:I8" si="0">H2*G2</f>
        <v>0.171658176</v>
      </c>
      <c r="J2" s="10">
        <v>44634</v>
      </c>
    </row>
    <row r="3" spans="1:11" s="1" customFormat="1" ht="16.5" customHeight="1">
      <c r="A3" s="12" t="s">
        <v>104</v>
      </c>
      <c r="B3" s="13" t="s">
        <v>345</v>
      </c>
      <c r="C3" s="13" t="s">
        <v>346</v>
      </c>
      <c r="D3" s="12" t="s">
        <v>440</v>
      </c>
      <c r="E3" s="12" t="s">
        <v>441</v>
      </c>
      <c r="F3" s="13" t="s">
        <v>442</v>
      </c>
      <c r="G3" s="14">
        <v>0.1111</v>
      </c>
      <c r="H3" s="7">
        <v>0.40350000000000003</v>
      </c>
      <c r="I3" s="9">
        <f t="shared" si="0"/>
        <v>4.4828850000000003E-2</v>
      </c>
      <c r="J3" s="16">
        <v>44634</v>
      </c>
    </row>
    <row r="4" spans="1:11" s="1" customFormat="1" ht="16.5" customHeight="1">
      <c r="A4" s="4" t="s">
        <v>104</v>
      </c>
      <c r="B4" s="5" t="s">
        <v>345</v>
      </c>
      <c r="C4" s="5" t="s">
        <v>346</v>
      </c>
      <c r="D4" s="4" t="s">
        <v>856</v>
      </c>
      <c r="E4" s="4" t="s">
        <v>857</v>
      </c>
      <c r="F4" s="5" t="s">
        <v>349</v>
      </c>
      <c r="G4" s="6">
        <v>1</v>
      </c>
      <c r="H4" s="7">
        <v>3.7307210526315799</v>
      </c>
      <c r="I4" s="9">
        <f t="shared" si="0"/>
        <v>3.7307210526315799</v>
      </c>
      <c r="J4" s="10">
        <v>44480</v>
      </c>
    </row>
    <row r="5" spans="1:11" s="1" customFormat="1" ht="16.5" customHeight="1">
      <c r="A5" s="12" t="s">
        <v>104</v>
      </c>
      <c r="B5" s="13" t="s">
        <v>345</v>
      </c>
      <c r="C5" s="13" t="s">
        <v>346</v>
      </c>
      <c r="D5" s="12" t="s">
        <v>858</v>
      </c>
      <c r="E5" s="12" t="s">
        <v>859</v>
      </c>
      <c r="F5" s="13" t="s">
        <v>349</v>
      </c>
      <c r="G5" s="14">
        <v>1</v>
      </c>
      <c r="H5" s="7">
        <v>3.0972214736842099</v>
      </c>
      <c r="I5" s="9">
        <f t="shared" si="0"/>
        <v>3.0972214736842099</v>
      </c>
      <c r="J5" s="16">
        <v>44480</v>
      </c>
    </row>
    <row r="6" spans="1:11" s="1" customFormat="1" ht="16.5" customHeight="1">
      <c r="A6" s="4" t="s">
        <v>104</v>
      </c>
      <c r="B6" s="5" t="s">
        <v>345</v>
      </c>
      <c r="C6" s="5" t="s">
        <v>346</v>
      </c>
      <c r="D6" s="4" t="s">
        <v>860</v>
      </c>
      <c r="E6" s="4" t="s">
        <v>861</v>
      </c>
      <c r="F6" s="5" t="s">
        <v>349</v>
      </c>
      <c r="G6" s="6">
        <v>1</v>
      </c>
      <c r="H6" s="7">
        <v>16.16</v>
      </c>
      <c r="I6" s="9">
        <f t="shared" si="0"/>
        <v>16.16</v>
      </c>
      <c r="J6" s="10">
        <v>44480</v>
      </c>
      <c r="K6" s="1">
        <v>24.73</v>
      </c>
    </row>
    <row r="7" spans="1:11" s="1" customFormat="1" ht="16.5" customHeight="1">
      <c r="A7" s="12" t="s">
        <v>104</v>
      </c>
      <c r="B7" s="13" t="s">
        <v>345</v>
      </c>
      <c r="C7" s="13" t="s">
        <v>346</v>
      </c>
      <c r="D7" s="12" t="s">
        <v>862</v>
      </c>
      <c r="E7" s="12" t="s">
        <v>863</v>
      </c>
      <c r="F7" s="13" t="s">
        <v>349</v>
      </c>
      <c r="G7" s="14">
        <v>1</v>
      </c>
      <c r="H7" s="7">
        <v>1.504399</v>
      </c>
      <c r="I7" s="9">
        <f t="shared" si="0"/>
        <v>1.504399</v>
      </c>
      <c r="J7" s="16">
        <v>44480</v>
      </c>
    </row>
    <row r="8" spans="1:11" s="1" customFormat="1" ht="16.5" customHeight="1">
      <c r="A8" s="4" t="s">
        <v>104</v>
      </c>
      <c r="B8" s="5" t="s">
        <v>345</v>
      </c>
      <c r="C8" s="5" t="s">
        <v>346</v>
      </c>
      <c r="D8" s="4" t="s">
        <v>864</v>
      </c>
      <c r="E8" s="4" t="s">
        <v>865</v>
      </c>
      <c r="F8" s="5" t="s">
        <v>349</v>
      </c>
      <c r="G8" s="6">
        <v>1</v>
      </c>
      <c r="H8" s="7">
        <v>1.4158999999999999</v>
      </c>
      <c r="I8" s="9">
        <f t="shared" si="0"/>
        <v>1.4158999999999999</v>
      </c>
      <c r="J8" s="10">
        <v>44480</v>
      </c>
    </row>
    <row r="9" spans="1:11">
      <c r="I9" s="11">
        <f>SUM(I2:I8)</f>
        <v>26.124728552315801</v>
      </c>
    </row>
  </sheetData>
  <phoneticPr fontId="20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L19" sqref="L1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0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90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1</v>
      </c>
      <c r="H2" s="7">
        <v>0.120565034394672</v>
      </c>
      <c r="I2" s="9">
        <f t="shared" ref="I2:I10" si="0">H2*G2</f>
        <v>0.120565034394672</v>
      </c>
      <c r="J2" s="10">
        <v>45231</v>
      </c>
    </row>
    <row r="3" spans="1:10" s="1" customFormat="1" ht="16.5" customHeight="1">
      <c r="A3" s="12" t="s">
        <v>90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0.79</v>
      </c>
      <c r="H3" s="7">
        <v>1.6814</v>
      </c>
      <c r="I3" s="9">
        <f t="shared" si="0"/>
        <v>1.328306</v>
      </c>
      <c r="J3" s="16">
        <v>45052</v>
      </c>
    </row>
    <row r="4" spans="1:10" s="1" customFormat="1" ht="16.5" customHeight="1">
      <c r="A4" s="4" t="s">
        <v>90</v>
      </c>
      <c r="B4" s="5" t="s">
        <v>345</v>
      </c>
      <c r="C4" s="5" t="s">
        <v>346</v>
      </c>
      <c r="D4" s="4" t="s">
        <v>866</v>
      </c>
      <c r="E4" s="4" t="s">
        <v>502</v>
      </c>
      <c r="F4" s="5" t="s">
        <v>349</v>
      </c>
      <c r="G4" s="6">
        <v>1</v>
      </c>
      <c r="H4" s="7">
        <v>1.4158999999999999</v>
      </c>
      <c r="I4" s="9">
        <f t="shared" si="0"/>
        <v>1.4158999999999999</v>
      </c>
      <c r="J4" s="10">
        <v>45052</v>
      </c>
    </row>
    <row r="5" spans="1:10" s="1" customFormat="1" ht="16.5" customHeight="1">
      <c r="A5" s="12" t="s">
        <v>90</v>
      </c>
      <c r="B5" s="13" t="s">
        <v>345</v>
      </c>
      <c r="C5" s="13" t="s">
        <v>346</v>
      </c>
      <c r="D5" s="12" t="s">
        <v>425</v>
      </c>
      <c r="E5" s="12" t="s">
        <v>426</v>
      </c>
      <c r="F5" s="13" t="s">
        <v>349</v>
      </c>
      <c r="G5" s="14">
        <v>1</v>
      </c>
      <c r="H5" s="7">
        <v>5.02055804210526</v>
      </c>
      <c r="I5" s="9">
        <f t="shared" si="0"/>
        <v>5.02055804210526</v>
      </c>
      <c r="J5" s="16">
        <v>45052</v>
      </c>
    </row>
    <row r="6" spans="1:10" s="1" customFormat="1" ht="16.5" customHeight="1">
      <c r="A6" s="4" t="s">
        <v>90</v>
      </c>
      <c r="B6" s="5" t="s">
        <v>345</v>
      </c>
      <c r="C6" s="5" t="s">
        <v>346</v>
      </c>
      <c r="D6" s="4" t="s">
        <v>427</v>
      </c>
      <c r="E6" s="4" t="s">
        <v>428</v>
      </c>
      <c r="F6" s="5" t="s">
        <v>349</v>
      </c>
      <c r="G6" s="6">
        <v>1</v>
      </c>
      <c r="H6" s="7">
        <v>3.8980493473684201</v>
      </c>
      <c r="I6" s="9">
        <f t="shared" si="0"/>
        <v>3.8980493473684201</v>
      </c>
      <c r="J6" s="10">
        <v>45052</v>
      </c>
    </row>
    <row r="7" spans="1:10" s="1" customFormat="1" ht="16.5" customHeight="1">
      <c r="A7" s="12" t="s">
        <v>90</v>
      </c>
      <c r="B7" s="13" t="s">
        <v>345</v>
      </c>
      <c r="C7" s="13" t="s">
        <v>346</v>
      </c>
      <c r="D7" s="12" t="s">
        <v>434</v>
      </c>
      <c r="E7" s="12" t="s">
        <v>435</v>
      </c>
      <c r="F7" s="13" t="s">
        <v>436</v>
      </c>
      <c r="G7" s="14">
        <v>2</v>
      </c>
      <c r="H7" s="7">
        <v>1.38</v>
      </c>
      <c r="I7" s="9">
        <f t="shared" si="0"/>
        <v>2.76</v>
      </c>
      <c r="J7" s="16">
        <v>45052</v>
      </c>
    </row>
    <row r="8" spans="1:10" s="1" customFormat="1" ht="16.5" customHeight="1">
      <c r="A8" s="4" t="s">
        <v>90</v>
      </c>
      <c r="B8" s="5" t="s">
        <v>345</v>
      </c>
      <c r="C8" s="5" t="s">
        <v>346</v>
      </c>
      <c r="D8" s="4" t="s">
        <v>437</v>
      </c>
      <c r="E8" s="4" t="s">
        <v>438</v>
      </c>
      <c r="F8" s="5" t="s">
        <v>439</v>
      </c>
      <c r="G8" s="6">
        <v>2.5000000000000001E-2</v>
      </c>
      <c r="H8" s="7">
        <v>6.1791999999999998</v>
      </c>
      <c r="I8" s="9">
        <f t="shared" si="0"/>
        <v>0.15448000000000001</v>
      </c>
      <c r="J8" s="10">
        <v>45046</v>
      </c>
    </row>
    <row r="9" spans="1:10" s="1" customFormat="1" ht="16.5" customHeight="1">
      <c r="A9" s="12" t="s">
        <v>90</v>
      </c>
      <c r="B9" s="13" t="s">
        <v>345</v>
      </c>
      <c r="C9" s="13" t="s">
        <v>346</v>
      </c>
      <c r="D9" s="12" t="s">
        <v>440</v>
      </c>
      <c r="E9" s="12" t="s">
        <v>441</v>
      </c>
      <c r="F9" s="13" t="s">
        <v>442</v>
      </c>
      <c r="G9" s="14">
        <v>2.5000000000000001E-2</v>
      </c>
      <c r="H9" s="7">
        <v>0.40350000000000003</v>
      </c>
      <c r="I9" s="9">
        <f t="shared" si="0"/>
        <v>1.0087499999999999E-2</v>
      </c>
      <c r="J9" s="16">
        <v>45046</v>
      </c>
    </row>
    <row r="10" spans="1:10" s="1" customFormat="1" ht="16.5" customHeight="1">
      <c r="A10" s="4" t="s">
        <v>90</v>
      </c>
      <c r="B10" s="5" t="s">
        <v>345</v>
      </c>
      <c r="C10" s="5" t="s">
        <v>346</v>
      </c>
      <c r="D10" s="4" t="s">
        <v>867</v>
      </c>
      <c r="E10" s="4" t="s">
        <v>868</v>
      </c>
      <c r="F10" s="5" t="s">
        <v>349</v>
      </c>
      <c r="G10" s="6">
        <v>1</v>
      </c>
      <c r="H10" s="7">
        <v>11.51</v>
      </c>
      <c r="I10" s="9">
        <f t="shared" si="0"/>
        <v>11.51</v>
      </c>
      <c r="J10" s="10">
        <v>45052</v>
      </c>
    </row>
    <row r="11" spans="1:10">
      <c r="I11" s="11">
        <f>SUM(I2:I10)</f>
        <v>26.217945923868299</v>
      </c>
    </row>
  </sheetData>
  <phoneticPr fontId="20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I15" sqref="I15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8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30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4</v>
      </c>
      <c r="H2" s="7">
        <v>0.120565034394672</v>
      </c>
      <c r="I2" s="9">
        <f t="shared" ref="I2:I13" si="0">H2*G2</f>
        <v>0.48226013757868802</v>
      </c>
      <c r="J2" s="10">
        <v>44440</v>
      </c>
    </row>
    <row r="3" spans="1:10" s="1" customFormat="1" ht="16.5" customHeight="1">
      <c r="A3" s="12" t="s">
        <v>30</v>
      </c>
      <c r="B3" s="13" t="s">
        <v>345</v>
      </c>
      <c r="C3" s="13" t="s">
        <v>346</v>
      </c>
      <c r="D3" s="12" t="s">
        <v>869</v>
      </c>
      <c r="E3" s="12" t="s">
        <v>870</v>
      </c>
      <c r="F3" s="13" t="s">
        <v>482</v>
      </c>
      <c r="G3" s="14">
        <v>1</v>
      </c>
      <c r="H3" s="7">
        <v>0.86753687553191505</v>
      </c>
      <c r="I3" s="9">
        <f t="shared" si="0"/>
        <v>0.86753687553191505</v>
      </c>
      <c r="J3" s="16">
        <v>45231</v>
      </c>
    </row>
    <row r="4" spans="1:10" s="1" customFormat="1" ht="16.5" customHeight="1">
      <c r="A4" s="4" t="s">
        <v>30</v>
      </c>
      <c r="B4" s="5" t="s">
        <v>345</v>
      </c>
      <c r="C4" s="5" t="s">
        <v>346</v>
      </c>
      <c r="D4" s="4" t="s">
        <v>476</v>
      </c>
      <c r="E4" s="4" t="s">
        <v>477</v>
      </c>
      <c r="F4" s="5" t="s">
        <v>349</v>
      </c>
      <c r="G4" s="6">
        <v>1</v>
      </c>
      <c r="H4" s="7">
        <v>0.39769467319837998</v>
      </c>
      <c r="I4" s="9">
        <f t="shared" si="0"/>
        <v>0.39769467319837998</v>
      </c>
      <c r="J4" s="10">
        <v>45231</v>
      </c>
    </row>
    <row r="5" spans="1:10" s="1" customFormat="1" ht="16.5" customHeight="1">
      <c r="A5" s="12" t="s">
        <v>30</v>
      </c>
      <c r="B5" s="13" t="s">
        <v>345</v>
      </c>
      <c r="C5" s="13" t="s">
        <v>346</v>
      </c>
      <c r="D5" s="12" t="s">
        <v>478</v>
      </c>
      <c r="E5" s="12" t="s">
        <v>479</v>
      </c>
      <c r="F5" s="13" t="s">
        <v>349</v>
      </c>
      <c r="G5" s="14">
        <v>1</v>
      </c>
      <c r="H5" s="7">
        <v>0.37158760582995898</v>
      </c>
      <c r="I5" s="9">
        <f t="shared" si="0"/>
        <v>0.37158760582995898</v>
      </c>
      <c r="J5" s="16">
        <v>45231</v>
      </c>
    </row>
    <row r="6" spans="1:10" s="1" customFormat="1" ht="16.5" customHeight="1">
      <c r="A6" s="4" t="s">
        <v>30</v>
      </c>
      <c r="B6" s="5" t="s">
        <v>345</v>
      </c>
      <c r="C6" s="5" t="s">
        <v>346</v>
      </c>
      <c r="D6" s="4" t="s">
        <v>871</v>
      </c>
      <c r="E6" s="4" t="s">
        <v>816</v>
      </c>
      <c r="F6" s="5" t="s">
        <v>482</v>
      </c>
      <c r="G6" s="6">
        <v>1</v>
      </c>
      <c r="H6" s="7">
        <v>0.66047632376200505</v>
      </c>
      <c r="I6" s="9">
        <f t="shared" si="0"/>
        <v>0.66047632376200505</v>
      </c>
      <c r="J6" s="10">
        <v>45231</v>
      </c>
    </row>
    <row r="7" spans="1:10" s="1" customFormat="1" ht="16.5" customHeight="1">
      <c r="A7" s="12" t="s">
        <v>30</v>
      </c>
      <c r="B7" s="13" t="s">
        <v>345</v>
      </c>
      <c r="C7" s="13" t="s">
        <v>346</v>
      </c>
      <c r="D7" s="12" t="s">
        <v>480</v>
      </c>
      <c r="E7" s="12" t="s">
        <v>481</v>
      </c>
      <c r="F7" s="13" t="s">
        <v>482</v>
      </c>
      <c r="G7" s="14">
        <v>1</v>
      </c>
      <c r="H7" s="7">
        <v>0.66047632376200505</v>
      </c>
      <c r="I7" s="9">
        <f t="shared" si="0"/>
        <v>0.66047632376200505</v>
      </c>
      <c r="J7" s="16">
        <v>45231</v>
      </c>
    </row>
    <row r="8" spans="1:10" s="1" customFormat="1" ht="16.5" customHeight="1">
      <c r="A8" s="4" t="s">
        <v>30</v>
      </c>
      <c r="B8" s="5" t="s">
        <v>345</v>
      </c>
      <c r="C8" s="5" t="s">
        <v>346</v>
      </c>
      <c r="D8" s="4" t="s">
        <v>483</v>
      </c>
      <c r="E8" s="4" t="s">
        <v>484</v>
      </c>
      <c r="F8" s="5" t="s">
        <v>349</v>
      </c>
      <c r="G8" s="6">
        <v>2</v>
      </c>
      <c r="H8" s="7">
        <v>0.24093969243986299</v>
      </c>
      <c r="I8" s="9">
        <f t="shared" si="0"/>
        <v>0.48187938487972598</v>
      </c>
      <c r="J8" s="10">
        <v>44337</v>
      </c>
    </row>
    <row r="9" spans="1:10" s="1" customFormat="1" ht="16.5" customHeight="1">
      <c r="A9" s="12" t="s">
        <v>30</v>
      </c>
      <c r="B9" s="13" t="s">
        <v>345</v>
      </c>
      <c r="C9" s="13" t="s">
        <v>346</v>
      </c>
      <c r="D9" s="12" t="s">
        <v>445</v>
      </c>
      <c r="E9" s="12" t="s">
        <v>446</v>
      </c>
      <c r="F9" s="13" t="s">
        <v>447</v>
      </c>
      <c r="G9" s="14">
        <v>0.26</v>
      </c>
      <c r="H9" s="7">
        <v>1.7257</v>
      </c>
      <c r="I9" s="9">
        <f t="shared" si="0"/>
        <v>0.44868200000000003</v>
      </c>
      <c r="J9" s="16">
        <v>44337</v>
      </c>
    </row>
    <row r="10" spans="1:10" s="1" customFormat="1" ht="16.5" customHeight="1">
      <c r="A10" s="4" t="s">
        <v>30</v>
      </c>
      <c r="B10" s="5" t="s">
        <v>345</v>
      </c>
      <c r="C10" s="5" t="s">
        <v>346</v>
      </c>
      <c r="D10" s="4" t="s">
        <v>451</v>
      </c>
      <c r="E10" s="4" t="s">
        <v>452</v>
      </c>
      <c r="F10" s="5" t="s">
        <v>448</v>
      </c>
      <c r="G10" s="6">
        <v>0.26500000000000001</v>
      </c>
      <c r="H10" s="7">
        <v>1.6814</v>
      </c>
      <c r="I10" s="9">
        <f t="shared" si="0"/>
        <v>0.44557099999999999</v>
      </c>
      <c r="J10" s="10">
        <v>44868</v>
      </c>
    </row>
    <row r="11" spans="1:10" s="1" customFormat="1" ht="16.5" customHeight="1">
      <c r="A11" s="12" t="s">
        <v>30</v>
      </c>
      <c r="B11" s="13" t="s">
        <v>345</v>
      </c>
      <c r="C11" s="13" t="s">
        <v>346</v>
      </c>
      <c r="D11" s="12" t="s">
        <v>485</v>
      </c>
      <c r="E11" s="12" t="s">
        <v>486</v>
      </c>
      <c r="F11" s="13" t="s">
        <v>349</v>
      </c>
      <c r="G11" s="14">
        <v>1</v>
      </c>
      <c r="H11" s="7">
        <v>0.26550000000000001</v>
      </c>
      <c r="I11" s="9">
        <f t="shared" si="0"/>
        <v>0.26550000000000001</v>
      </c>
      <c r="J11" s="16">
        <v>44440</v>
      </c>
    </row>
    <row r="12" spans="1:10" s="1" customFormat="1" ht="16.5" customHeight="1">
      <c r="A12" s="4" t="s">
        <v>30</v>
      </c>
      <c r="B12" s="5" t="s">
        <v>345</v>
      </c>
      <c r="C12" s="5" t="s">
        <v>346</v>
      </c>
      <c r="D12" s="4" t="s">
        <v>315</v>
      </c>
      <c r="E12" s="4" t="s">
        <v>316</v>
      </c>
      <c r="F12" s="5" t="s">
        <v>349</v>
      </c>
      <c r="G12" s="6">
        <v>1</v>
      </c>
      <c r="H12" s="7">
        <f>I23</f>
        <v>2.5013341917067899</v>
      </c>
      <c r="I12" s="9">
        <f t="shared" si="0"/>
        <v>2.5013341917067899</v>
      </c>
      <c r="J12" s="10">
        <v>45231</v>
      </c>
    </row>
    <row r="13" spans="1:10" s="1" customFormat="1" ht="16.5" customHeight="1">
      <c r="A13" s="12" t="s">
        <v>30</v>
      </c>
      <c r="B13" s="13" t="s">
        <v>345</v>
      </c>
      <c r="C13" s="13" t="s">
        <v>346</v>
      </c>
      <c r="D13" s="12" t="s">
        <v>872</v>
      </c>
      <c r="E13" s="12" t="s">
        <v>873</v>
      </c>
      <c r="F13" s="13" t="s">
        <v>349</v>
      </c>
      <c r="G13" s="14">
        <v>0.1</v>
      </c>
      <c r="H13" s="7">
        <v>0.61946902650000002</v>
      </c>
      <c r="I13" s="9">
        <f t="shared" si="0"/>
        <v>6.1946902650000003E-2</v>
      </c>
      <c r="J13" s="16">
        <v>44712</v>
      </c>
    </row>
    <row r="14" spans="1:10">
      <c r="I14" s="11">
        <f>SUM(I2:I13)</f>
        <v>7.6449454188994697</v>
      </c>
    </row>
    <row r="16" spans="1:10" s="1" customFormat="1" ht="12.75">
      <c r="A16" s="2" t="s">
        <v>336</v>
      </c>
      <c r="B16" s="2" t="s">
        <v>337</v>
      </c>
      <c r="C16" s="2" t="s">
        <v>338</v>
      </c>
      <c r="D16" s="2" t="s">
        <v>339</v>
      </c>
      <c r="E16" s="2" t="s">
        <v>340</v>
      </c>
      <c r="F16" s="2" t="s">
        <v>340</v>
      </c>
      <c r="G16" s="3" t="s">
        <v>341</v>
      </c>
      <c r="H16" s="3" t="s">
        <v>342</v>
      </c>
      <c r="I16" s="3" t="s">
        <v>343</v>
      </c>
      <c r="J16" s="8" t="s">
        <v>344</v>
      </c>
    </row>
    <row r="17" spans="1:10" s="1" customFormat="1" ht="16.5" customHeight="1">
      <c r="A17" s="4" t="s">
        <v>315</v>
      </c>
      <c r="B17" s="5" t="s">
        <v>345</v>
      </c>
      <c r="C17" s="5" t="s">
        <v>346</v>
      </c>
      <c r="D17" s="4" t="s">
        <v>495</v>
      </c>
      <c r="E17" s="4" t="s">
        <v>471</v>
      </c>
      <c r="F17" s="5" t="s">
        <v>349</v>
      </c>
      <c r="G17" s="6">
        <v>1</v>
      </c>
      <c r="H17" s="7">
        <v>1.1306766742424199</v>
      </c>
      <c r="I17" s="9">
        <f t="shared" ref="I17:I22" si="1">H17*G17</f>
        <v>1.1306766742424199</v>
      </c>
      <c r="J17" s="10">
        <v>44295</v>
      </c>
    </row>
    <row r="18" spans="1:10" s="1" customFormat="1" ht="16.5" customHeight="1">
      <c r="A18" s="12" t="s">
        <v>315</v>
      </c>
      <c r="B18" s="13" t="s">
        <v>345</v>
      </c>
      <c r="C18" s="13" t="s">
        <v>346</v>
      </c>
      <c r="D18" s="12" t="s">
        <v>496</v>
      </c>
      <c r="E18" s="12" t="s">
        <v>497</v>
      </c>
      <c r="F18" s="13" t="s">
        <v>349</v>
      </c>
      <c r="G18" s="14">
        <v>2</v>
      </c>
      <c r="H18" s="7">
        <v>0.22402187506072899</v>
      </c>
      <c r="I18" s="9">
        <f t="shared" si="1"/>
        <v>0.44804375012145797</v>
      </c>
      <c r="J18" s="16">
        <v>44295</v>
      </c>
    </row>
    <row r="19" spans="1:10" s="1" customFormat="1" ht="16.5" customHeight="1">
      <c r="A19" s="4" t="s">
        <v>315</v>
      </c>
      <c r="B19" s="5" t="s">
        <v>345</v>
      </c>
      <c r="C19" s="5" t="s">
        <v>346</v>
      </c>
      <c r="D19" s="4" t="s">
        <v>498</v>
      </c>
      <c r="E19" s="4" t="s">
        <v>475</v>
      </c>
      <c r="F19" s="5" t="s">
        <v>349</v>
      </c>
      <c r="G19" s="6">
        <v>1</v>
      </c>
      <c r="H19" s="7">
        <v>0.15993154612834201</v>
      </c>
      <c r="I19" s="9">
        <f t="shared" si="1"/>
        <v>0.15993154612834201</v>
      </c>
      <c r="J19" s="10">
        <v>44295</v>
      </c>
    </row>
    <row r="20" spans="1:10" s="1" customFormat="1" ht="16.5" customHeight="1">
      <c r="A20" s="12" t="s">
        <v>315</v>
      </c>
      <c r="B20" s="13" t="s">
        <v>345</v>
      </c>
      <c r="C20" s="13" t="s">
        <v>346</v>
      </c>
      <c r="D20" s="12" t="s">
        <v>466</v>
      </c>
      <c r="E20" s="12" t="s">
        <v>467</v>
      </c>
      <c r="F20" s="13" t="s">
        <v>349</v>
      </c>
      <c r="G20" s="14">
        <v>1</v>
      </c>
      <c r="H20" s="7">
        <v>0.122682221214575</v>
      </c>
      <c r="I20" s="9">
        <f t="shared" si="1"/>
        <v>0.122682221214575</v>
      </c>
      <c r="J20" s="16">
        <v>44295</v>
      </c>
    </row>
    <row r="21" spans="1:10" s="1" customFormat="1" ht="16.5" customHeight="1">
      <c r="A21" s="4" t="s">
        <v>315</v>
      </c>
      <c r="B21" s="5" t="s">
        <v>345</v>
      </c>
      <c r="C21" s="5" t="s">
        <v>346</v>
      </c>
      <c r="D21" s="4" t="s">
        <v>468</v>
      </c>
      <c r="E21" s="4" t="s">
        <v>469</v>
      </c>
      <c r="F21" s="5" t="s">
        <v>349</v>
      </c>
      <c r="G21" s="6">
        <v>3</v>
      </c>
      <c r="H21" s="7">
        <v>0.15</v>
      </c>
      <c r="I21" s="9">
        <f t="shared" si="1"/>
        <v>0.45</v>
      </c>
      <c r="J21" s="10">
        <v>44295</v>
      </c>
    </row>
    <row r="22" spans="1:10" s="1" customFormat="1" ht="16.5" customHeight="1">
      <c r="A22" s="12" t="s">
        <v>315</v>
      </c>
      <c r="B22" s="13" t="s">
        <v>345</v>
      </c>
      <c r="C22" s="13" t="s">
        <v>346</v>
      </c>
      <c r="D22" s="12" t="s">
        <v>499</v>
      </c>
      <c r="E22" s="12" t="s">
        <v>500</v>
      </c>
      <c r="F22" s="13" t="s">
        <v>349</v>
      </c>
      <c r="G22" s="14">
        <v>1</v>
      </c>
      <c r="H22" s="7">
        <v>0.19</v>
      </c>
      <c r="I22" s="9">
        <f t="shared" si="1"/>
        <v>0.19</v>
      </c>
      <c r="J22" s="16">
        <v>44295</v>
      </c>
    </row>
    <row r="23" spans="1:10">
      <c r="I23" s="11">
        <f>SUM(I17:I22)</f>
        <v>2.5013341917067899</v>
      </c>
    </row>
  </sheetData>
  <phoneticPr fontId="20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875" customWidth="1"/>
    <col min="6" max="6" width="21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130</v>
      </c>
      <c r="B2" s="5" t="s">
        <v>345</v>
      </c>
      <c r="C2" s="5" t="s">
        <v>346</v>
      </c>
      <c r="D2" s="4" t="s">
        <v>347</v>
      </c>
      <c r="E2" s="4" t="s">
        <v>348</v>
      </c>
      <c r="F2" s="5" t="s">
        <v>349</v>
      </c>
      <c r="G2" s="6">
        <v>1</v>
      </c>
      <c r="H2" s="7">
        <v>1.1518227968750001</v>
      </c>
      <c r="I2" s="9">
        <f t="shared" ref="I2:I31" si="0">H2*G2</f>
        <v>1.1518227968750001</v>
      </c>
      <c r="J2" s="10">
        <v>44421</v>
      </c>
    </row>
    <row r="3" spans="1:10" s="1" customFormat="1" ht="16.5" customHeight="1">
      <c r="A3" s="12" t="s">
        <v>130</v>
      </c>
      <c r="B3" s="13" t="s">
        <v>345</v>
      </c>
      <c r="C3" s="13" t="s">
        <v>346</v>
      </c>
      <c r="D3" s="12" t="s">
        <v>874</v>
      </c>
      <c r="E3" s="12" t="s">
        <v>875</v>
      </c>
      <c r="F3" s="13" t="s">
        <v>349</v>
      </c>
      <c r="G3" s="14">
        <v>1</v>
      </c>
      <c r="H3" s="7">
        <v>1.2072963359375</v>
      </c>
      <c r="I3" s="9">
        <f t="shared" si="0"/>
        <v>1.2072963359375</v>
      </c>
      <c r="J3" s="16">
        <v>44421</v>
      </c>
    </row>
    <row r="4" spans="1:10" s="1" customFormat="1" ht="16.5" customHeight="1">
      <c r="A4" s="4" t="s">
        <v>130</v>
      </c>
      <c r="B4" s="5" t="s">
        <v>345</v>
      </c>
      <c r="C4" s="5" t="s">
        <v>346</v>
      </c>
      <c r="D4" s="4" t="s">
        <v>350</v>
      </c>
      <c r="E4" s="4" t="s">
        <v>351</v>
      </c>
      <c r="F4" s="5" t="s">
        <v>352</v>
      </c>
      <c r="G4" s="6">
        <v>22</v>
      </c>
      <c r="H4" s="7">
        <v>2.3E-2</v>
      </c>
      <c r="I4" s="9">
        <f t="shared" si="0"/>
        <v>0.50600000000000001</v>
      </c>
      <c r="J4" s="10">
        <v>45219</v>
      </c>
    </row>
    <row r="5" spans="1:10" s="1" customFormat="1" ht="16.5" customHeight="1">
      <c r="A5" s="12" t="s">
        <v>130</v>
      </c>
      <c r="B5" s="13" t="s">
        <v>345</v>
      </c>
      <c r="C5" s="13" t="s">
        <v>346</v>
      </c>
      <c r="D5" s="12" t="s">
        <v>353</v>
      </c>
      <c r="E5" s="12" t="s">
        <v>351</v>
      </c>
      <c r="F5" s="13" t="s">
        <v>354</v>
      </c>
      <c r="G5" s="14">
        <v>7</v>
      </c>
      <c r="H5" s="7">
        <v>6.6400000000000001E-2</v>
      </c>
      <c r="I5" s="9">
        <f t="shared" si="0"/>
        <v>0.46479999999999999</v>
      </c>
      <c r="J5" s="16">
        <v>44421</v>
      </c>
    </row>
    <row r="6" spans="1:10" s="1" customFormat="1" ht="16.5" customHeight="1">
      <c r="A6" s="4" t="s">
        <v>130</v>
      </c>
      <c r="B6" s="5" t="s">
        <v>345</v>
      </c>
      <c r="C6" s="5" t="s">
        <v>346</v>
      </c>
      <c r="D6" s="4" t="s">
        <v>355</v>
      </c>
      <c r="E6" s="4" t="s">
        <v>351</v>
      </c>
      <c r="F6" s="5" t="s">
        <v>356</v>
      </c>
      <c r="G6" s="6">
        <v>2</v>
      </c>
      <c r="H6" s="7">
        <v>0.46899999999999997</v>
      </c>
      <c r="I6" s="9">
        <f t="shared" si="0"/>
        <v>0.93799999999999994</v>
      </c>
      <c r="J6" s="10">
        <v>44421</v>
      </c>
    </row>
    <row r="7" spans="1:10" s="1" customFormat="1" ht="16.5" customHeight="1">
      <c r="A7" s="12" t="s">
        <v>130</v>
      </c>
      <c r="B7" s="13" t="s">
        <v>345</v>
      </c>
      <c r="C7" s="13" t="s">
        <v>346</v>
      </c>
      <c r="D7" s="12" t="s">
        <v>357</v>
      </c>
      <c r="E7" s="12" t="s">
        <v>351</v>
      </c>
      <c r="F7" s="13" t="s">
        <v>358</v>
      </c>
      <c r="G7" s="14">
        <v>2</v>
      </c>
      <c r="H7" s="7">
        <v>3.7199999999999997E-2</v>
      </c>
      <c r="I7" s="9">
        <f t="shared" si="0"/>
        <v>7.4399999999999994E-2</v>
      </c>
      <c r="J7" s="16">
        <v>45219</v>
      </c>
    </row>
    <row r="8" spans="1:10" s="1" customFormat="1" ht="16.5" customHeight="1">
      <c r="A8" s="4" t="s">
        <v>130</v>
      </c>
      <c r="B8" s="5" t="s">
        <v>345</v>
      </c>
      <c r="C8" s="5" t="s">
        <v>346</v>
      </c>
      <c r="D8" s="4" t="s">
        <v>359</v>
      </c>
      <c r="E8" s="4" t="s">
        <v>351</v>
      </c>
      <c r="F8" s="5" t="s">
        <v>360</v>
      </c>
      <c r="G8" s="6">
        <v>2</v>
      </c>
      <c r="H8" s="7">
        <v>3.7199999999999997E-2</v>
      </c>
      <c r="I8" s="9">
        <f t="shared" si="0"/>
        <v>7.4399999999999994E-2</v>
      </c>
      <c r="J8" s="10">
        <v>44421</v>
      </c>
    </row>
    <row r="9" spans="1:10" s="1" customFormat="1" ht="16.5" customHeight="1">
      <c r="A9" s="12" t="s">
        <v>130</v>
      </c>
      <c r="B9" s="13" t="s">
        <v>345</v>
      </c>
      <c r="C9" s="13" t="s">
        <v>346</v>
      </c>
      <c r="D9" s="12" t="s">
        <v>361</v>
      </c>
      <c r="E9" s="12" t="s">
        <v>351</v>
      </c>
      <c r="F9" s="13" t="s">
        <v>362</v>
      </c>
      <c r="G9" s="14">
        <v>1</v>
      </c>
      <c r="H9" s="7">
        <v>0.97350000000000003</v>
      </c>
      <c r="I9" s="9">
        <f t="shared" si="0"/>
        <v>0.97350000000000003</v>
      </c>
      <c r="J9" s="16">
        <v>44421</v>
      </c>
    </row>
    <row r="10" spans="1:10" s="1" customFormat="1" ht="16.5" customHeight="1">
      <c r="A10" s="4" t="s">
        <v>130</v>
      </c>
      <c r="B10" s="5" t="s">
        <v>345</v>
      </c>
      <c r="C10" s="5" t="s">
        <v>346</v>
      </c>
      <c r="D10" s="4" t="s">
        <v>363</v>
      </c>
      <c r="E10" s="4" t="s">
        <v>351</v>
      </c>
      <c r="F10" s="5" t="s">
        <v>364</v>
      </c>
      <c r="G10" s="6">
        <v>2</v>
      </c>
      <c r="H10" s="7">
        <v>0.115</v>
      </c>
      <c r="I10" s="9">
        <f t="shared" si="0"/>
        <v>0.23</v>
      </c>
      <c r="J10" s="10">
        <v>44421</v>
      </c>
    </row>
    <row r="11" spans="1:10" s="1" customFormat="1" ht="16.5" customHeight="1">
      <c r="A11" s="12" t="s">
        <v>130</v>
      </c>
      <c r="B11" s="13" t="s">
        <v>345</v>
      </c>
      <c r="C11" s="13" t="s">
        <v>346</v>
      </c>
      <c r="D11" s="12" t="s">
        <v>365</v>
      </c>
      <c r="E11" s="12" t="s">
        <v>351</v>
      </c>
      <c r="F11" s="13" t="s">
        <v>366</v>
      </c>
      <c r="G11" s="14">
        <v>1</v>
      </c>
      <c r="H11" s="7">
        <v>0.4602</v>
      </c>
      <c r="I11" s="9">
        <f t="shared" si="0"/>
        <v>0.4602</v>
      </c>
      <c r="J11" s="16">
        <v>44421</v>
      </c>
    </row>
    <row r="12" spans="1:10" s="1" customFormat="1" ht="16.5" customHeight="1">
      <c r="A12" s="4" t="s">
        <v>130</v>
      </c>
      <c r="B12" s="5" t="s">
        <v>345</v>
      </c>
      <c r="C12" s="5" t="s">
        <v>346</v>
      </c>
      <c r="D12" s="4" t="s">
        <v>367</v>
      </c>
      <c r="E12" s="4" t="s">
        <v>351</v>
      </c>
      <c r="F12" s="5" t="s">
        <v>368</v>
      </c>
      <c r="G12" s="6">
        <v>1</v>
      </c>
      <c r="H12" s="7">
        <v>4.87E-2</v>
      </c>
      <c r="I12" s="9">
        <f t="shared" si="0"/>
        <v>4.87E-2</v>
      </c>
      <c r="J12" s="10">
        <v>44421</v>
      </c>
    </row>
    <row r="13" spans="1:10" s="1" customFormat="1" ht="16.5" customHeight="1">
      <c r="A13" s="12" t="s">
        <v>130</v>
      </c>
      <c r="B13" s="13" t="s">
        <v>345</v>
      </c>
      <c r="C13" s="13" t="s">
        <v>346</v>
      </c>
      <c r="D13" s="12" t="s">
        <v>369</v>
      </c>
      <c r="E13" s="12" t="s">
        <v>370</v>
      </c>
      <c r="F13" s="13" t="s">
        <v>371</v>
      </c>
      <c r="G13" s="14">
        <v>2</v>
      </c>
      <c r="H13" s="7">
        <v>0.19500000000000001</v>
      </c>
      <c r="I13" s="9">
        <f t="shared" si="0"/>
        <v>0.39</v>
      </c>
      <c r="J13" s="16">
        <v>44421</v>
      </c>
    </row>
    <row r="14" spans="1:10" s="1" customFormat="1" ht="16.5" customHeight="1">
      <c r="A14" s="4" t="s">
        <v>130</v>
      </c>
      <c r="B14" s="5" t="s">
        <v>345</v>
      </c>
      <c r="C14" s="5" t="s">
        <v>346</v>
      </c>
      <c r="D14" s="4" t="s">
        <v>372</v>
      </c>
      <c r="E14" s="4" t="s">
        <v>370</v>
      </c>
      <c r="F14" s="5" t="s">
        <v>373</v>
      </c>
      <c r="G14" s="6">
        <v>5</v>
      </c>
      <c r="H14" s="7">
        <v>4.2000000000000003E-2</v>
      </c>
      <c r="I14" s="9">
        <f t="shared" si="0"/>
        <v>0.21</v>
      </c>
      <c r="J14" s="10">
        <v>45219</v>
      </c>
    </row>
    <row r="15" spans="1:10" s="1" customFormat="1" ht="16.5" customHeight="1">
      <c r="A15" s="12" t="s">
        <v>130</v>
      </c>
      <c r="B15" s="13" t="s">
        <v>345</v>
      </c>
      <c r="C15" s="13" t="s">
        <v>346</v>
      </c>
      <c r="D15" s="12" t="s">
        <v>374</v>
      </c>
      <c r="E15" s="12" t="s">
        <v>370</v>
      </c>
      <c r="F15" s="13" t="s">
        <v>375</v>
      </c>
      <c r="G15" s="14">
        <v>1</v>
      </c>
      <c r="H15" s="7">
        <v>2.8319000000000001</v>
      </c>
      <c r="I15" s="9">
        <f t="shared" si="0"/>
        <v>2.8319000000000001</v>
      </c>
      <c r="J15" s="16">
        <v>44421</v>
      </c>
    </row>
    <row r="16" spans="1:10" s="1" customFormat="1" ht="16.5" customHeight="1">
      <c r="A16" s="4" t="s">
        <v>130</v>
      </c>
      <c r="B16" s="5" t="s">
        <v>345</v>
      </c>
      <c r="C16" s="5" t="s">
        <v>346</v>
      </c>
      <c r="D16" s="4" t="s">
        <v>376</v>
      </c>
      <c r="E16" s="4" t="s">
        <v>377</v>
      </c>
      <c r="F16" s="5" t="s">
        <v>378</v>
      </c>
      <c r="G16" s="6">
        <v>1</v>
      </c>
      <c r="H16" s="7">
        <v>3.536</v>
      </c>
      <c r="I16" s="9">
        <f t="shared" si="0"/>
        <v>3.536</v>
      </c>
      <c r="J16" s="10">
        <v>44421</v>
      </c>
    </row>
    <row r="17" spans="1:10" s="1" customFormat="1" ht="16.5" customHeight="1">
      <c r="A17" s="12" t="s">
        <v>130</v>
      </c>
      <c r="B17" s="13" t="s">
        <v>345</v>
      </c>
      <c r="C17" s="13" t="s">
        <v>346</v>
      </c>
      <c r="D17" s="12" t="s">
        <v>379</v>
      </c>
      <c r="E17" s="12" t="s">
        <v>377</v>
      </c>
      <c r="F17" s="13" t="s">
        <v>380</v>
      </c>
      <c r="G17" s="14">
        <v>2</v>
      </c>
      <c r="H17" s="7">
        <v>1.125</v>
      </c>
      <c r="I17" s="9">
        <f t="shared" si="0"/>
        <v>2.25</v>
      </c>
      <c r="J17" s="16">
        <v>44421</v>
      </c>
    </row>
    <row r="18" spans="1:10" s="1" customFormat="1" ht="16.5" customHeight="1">
      <c r="A18" s="4" t="s">
        <v>130</v>
      </c>
      <c r="B18" s="5" t="s">
        <v>345</v>
      </c>
      <c r="C18" s="5" t="s">
        <v>346</v>
      </c>
      <c r="D18" s="4" t="s">
        <v>381</v>
      </c>
      <c r="E18" s="4" t="s">
        <v>382</v>
      </c>
      <c r="F18" s="5" t="s">
        <v>383</v>
      </c>
      <c r="G18" s="6">
        <v>2</v>
      </c>
      <c r="H18" s="7">
        <v>0.66369999999999996</v>
      </c>
      <c r="I18" s="9">
        <f t="shared" si="0"/>
        <v>1.3273999999999999</v>
      </c>
      <c r="J18" s="10">
        <v>44421</v>
      </c>
    </row>
    <row r="19" spans="1:10" s="1" customFormat="1" ht="16.5" customHeight="1">
      <c r="A19" s="12" t="s">
        <v>130</v>
      </c>
      <c r="B19" s="13" t="s">
        <v>345</v>
      </c>
      <c r="C19" s="13" t="s">
        <v>346</v>
      </c>
      <c r="D19" s="12" t="s">
        <v>384</v>
      </c>
      <c r="E19" s="12" t="s">
        <v>385</v>
      </c>
      <c r="F19" s="13" t="s">
        <v>386</v>
      </c>
      <c r="G19" s="14">
        <v>6</v>
      </c>
      <c r="H19" s="7">
        <v>4.8599999999999997E-2</v>
      </c>
      <c r="I19" s="9">
        <f t="shared" si="0"/>
        <v>0.29160000000000003</v>
      </c>
      <c r="J19" s="16">
        <v>44421</v>
      </c>
    </row>
    <row r="20" spans="1:10" s="1" customFormat="1" ht="16.5" customHeight="1">
      <c r="A20" s="4" t="s">
        <v>130</v>
      </c>
      <c r="B20" s="5" t="s">
        <v>345</v>
      </c>
      <c r="C20" s="5" t="s">
        <v>346</v>
      </c>
      <c r="D20" s="4" t="s">
        <v>389</v>
      </c>
      <c r="E20" s="4" t="s">
        <v>390</v>
      </c>
      <c r="F20" s="5" t="s">
        <v>391</v>
      </c>
      <c r="G20" s="6">
        <v>18</v>
      </c>
      <c r="H20" s="7">
        <v>5.7499999999999999E-3</v>
      </c>
      <c r="I20" s="9">
        <f t="shared" si="0"/>
        <v>0.10349999999999999</v>
      </c>
      <c r="J20" s="10">
        <v>45219</v>
      </c>
    </row>
    <row r="21" spans="1:10" s="1" customFormat="1" ht="16.5" customHeight="1">
      <c r="A21" s="12" t="s">
        <v>130</v>
      </c>
      <c r="B21" s="13" t="s">
        <v>345</v>
      </c>
      <c r="C21" s="13" t="s">
        <v>346</v>
      </c>
      <c r="D21" s="12" t="s">
        <v>394</v>
      </c>
      <c r="E21" s="12" t="s">
        <v>390</v>
      </c>
      <c r="F21" s="13" t="s">
        <v>395</v>
      </c>
      <c r="G21" s="14">
        <v>4</v>
      </c>
      <c r="H21" s="7">
        <v>5.7499999999999999E-3</v>
      </c>
      <c r="I21" s="9">
        <f t="shared" si="0"/>
        <v>2.3E-2</v>
      </c>
      <c r="J21" s="16">
        <v>44421</v>
      </c>
    </row>
    <row r="22" spans="1:10" s="1" customFormat="1" ht="16.5" customHeight="1">
      <c r="A22" s="4" t="s">
        <v>130</v>
      </c>
      <c r="B22" s="5" t="s">
        <v>345</v>
      </c>
      <c r="C22" s="5" t="s">
        <v>346</v>
      </c>
      <c r="D22" s="4" t="s">
        <v>396</v>
      </c>
      <c r="E22" s="4" t="s">
        <v>390</v>
      </c>
      <c r="F22" s="5" t="s">
        <v>397</v>
      </c>
      <c r="G22" s="6">
        <v>3</v>
      </c>
      <c r="H22" s="7">
        <v>5.7499999999999999E-3</v>
      </c>
      <c r="I22" s="9">
        <f t="shared" si="0"/>
        <v>1.7250000000000001E-2</v>
      </c>
      <c r="J22" s="10">
        <v>44421</v>
      </c>
    </row>
    <row r="23" spans="1:10" s="1" customFormat="1" ht="16.5" customHeight="1">
      <c r="A23" s="12" t="s">
        <v>130</v>
      </c>
      <c r="B23" s="13" t="s">
        <v>345</v>
      </c>
      <c r="C23" s="13" t="s">
        <v>346</v>
      </c>
      <c r="D23" s="12" t="s">
        <v>400</v>
      </c>
      <c r="E23" s="12" t="s">
        <v>390</v>
      </c>
      <c r="F23" s="13" t="s">
        <v>401</v>
      </c>
      <c r="G23" s="14">
        <v>1</v>
      </c>
      <c r="H23" s="7">
        <v>5.7499999999999999E-3</v>
      </c>
      <c r="I23" s="9">
        <f t="shared" si="0"/>
        <v>5.7499999999999999E-3</v>
      </c>
      <c r="J23" s="16">
        <v>44421</v>
      </c>
    </row>
    <row r="24" spans="1:10" s="1" customFormat="1" ht="16.5" customHeight="1">
      <c r="A24" s="4" t="s">
        <v>130</v>
      </c>
      <c r="B24" s="5" t="s">
        <v>345</v>
      </c>
      <c r="C24" s="5" t="s">
        <v>346</v>
      </c>
      <c r="D24" s="4" t="s">
        <v>402</v>
      </c>
      <c r="E24" s="4" t="s">
        <v>390</v>
      </c>
      <c r="F24" s="5" t="s">
        <v>403</v>
      </c>
      <c r="G24" s="6">
        <v>1</v>
      </c>
      <c r="H24" s="7">
        <v>8.3999999999999995E-3</v>
      </c>
      <c r="I24" s="9">
        <f t="shared" si="0"/>
        <v>8.3999999999999995E-3</v>
      </c>
      <c r="J24" s="10">
        <v>44421</v>
      </c>
    </row>
    <row r="25" spans="1:10" s="1" customFormat="1" ht="16.5" customHeight="1">
      <c r="A25" s="12" t="s">
        <v>130</v>
      </c>
      <c r="B25" s="13" t="s">
        <v>345</v>
      </c>
      <c r="C25" s="13" t="s">
        <v>346</v>
      </c>
      <c r="D25" s="12" t="s">
        <v>404</v>
      </c>
      <c r="E25" s="12" t="s">
        <v>405</v>
      </c>
      <c r="F25" s="13" t="s">
        <v>406</v>
      </c>
      <c r="G25" s="14">
        <v>1</v>
      </c>
      <c r="H25" s="7">
        <v>0.9</v>
      </c>
      <c r="I25" s="9">
        <f t="shared" si="0"/>
        <v>0.9</v>
      </c>
      <c r="J25" s="16">
        <v>44421</v>
      </c>
    </row>
    <row r="26" spans="1:10" s="1" customFormat="1" ht="16.5" customHeight="1">
      <c r="A26" s="4" t="s">
        <v>130</v>
      </c>
      <c r="B26" s="5" t="s">
        <v>345</v>
      </c>
      <c r="C26" s="5" t="s">
        <v>346</v>
      </c>
      <c r="D26" s="4" t="s">
        <v>411</v>
      </c>
      <c r="E26" s="4" t="s">
        <v>390</v>
      </c>
      <c r="F26" s="5" t="s">
        <v>412</v>
      </c>
      <c r="G26" s="6">
        <v>2</v>
      </c>
      <c r="H26" s="7">
        <v>5.7499999999999999E-3</v>
      </c>
      <c r="I26" s="9">
        <f t="shared" si="0"/>
        <v>1.15E-2</v>
      </c>
      <c r="J26" s="10">
        <v>44421</v>
      </c>
    </row>
    <row r="27" spans="1:10" s="1" customFormat="1" ht="16.5" customHeight="1">
      <c r="A27" s="12" t="s">
        <v>130</v>
      </c>
      <c r="B27" s="13" t="s">
        <v>345</v>
      </c>
      <c r="C27" s="13" t="s">
        <v>346</v>
      </c>
      <c r="D27" s="12" t="s">
        <v>876</v>
      </c>
      <c r="E27" s="12" t="s">
        <v>390</v>
      </c>
      <c r="F27" s="13" t="s">
        <v>877</v>
      </c>
      <c r="G27" s="14">
        <v>1</v>
      </c>
      <c r="H27" s="7">
        <v>5.7499999999999999E-3</v>
      </c>
      <c r="I27" s="9">
        <f t="shared" si="0"/>
        <v>5.7499999999999999E-3</v>
      </c>
      <c r="J27" s="16">
        <v>44421</v>
      </c>
    </row>
    <row r="28" spans="1:10" s="1" customFormat="1" ht="16.5" customHeight="1">
      <c r="A28" s="4" t="s">
        <v>130</v>
      </c>
      <c r="B28" s="5" t="s">
        <v>345</v>
      </c>
      <c r="C28" s="5" t="s">
        <v>346</v>
      </c>
      <c r="D28" s="4" t="s">
        <v>413</v>
      </c>
      <c r="E28" s="4" t="s">
        <v>390</v>
      </c>
      <c r="F28" s="5" t="s">
        <v>414</v>
      </c>
      <c r="G28" s="6">
        <v>2</v>
      </c>
      <c r="H28" s="7">
        <v>1.0970000000000001E-2</v>
      </c>
      <c r="I28" s="9">
        <f t="shared" si="0"/>
        <v>2.1940000000000001E-2</v>
      </c>
      <c r="J28" s="10">
        <v>44421</v>
      </c>
    </row>
    <row r="29" spans="1:10" s="1" customFormat="1" ht="16.5" customHeight="1">
      <c r="A29" s="12" t="s">
        <v>130</v>
      </c>
      <c r="B29" s="13" t="s">
        <v>345</v>
      </c>
      <c r="C29" s="13" t="s">
        <v>346</v>
      </c>
      <c r="D29" s="12" t="s">
        <v>415</v>
      </c>
      <c r="E29" s="12" t="s">
        <v>405</v>
      </c>
      <c r="F29" s="13" t="s">
        <v>416</v>
      </c>
      <c r="G29" s="14">
        <v>2</v>
      </c>
      <c r="H29" s="7">
        <v>7.2</v>
      </c>
      <c r="I29" s="9">
        <f t="shared" si="0"/>
        <v>14.4</v>
      </c>
      <c r="J29" s="16">
        <v>44421</v>
      </c>
    </row>
    <row r="30" spans="1:10" s="1" customFormat="1" ht="16.5" customHeight="1">
      <c r="A30" s="4" t="s">
        <v>130</v>
      </c>
      <c r="B30" s="5" t="s">
        <v>345</v>
      </c>
      <c r="C30" s="5" t="s">
        <v>346</v>
      </c>
      <c r="D30" s="4" t="s">
        <v>878</v>
      </c>
      <c r="E30" s="4" t="s">
        <v>405</v>
      </c>
      <c r="F30" s="5" t="s">
        <v>879</v>
      </c>
      <c r="G30" s="6">
        <v>1</v>
      </c>
      <c r="H30" s="7">
        <v>17.833300000000001</v>
      </c>
      <c r="I30" s="9">
        <f t="shared" si="0"/>
        <v>17.833300000000001</v>
      </c>
      <c r="J30" s="10">
        <v>44421</v>
      </c>
    </row>
    <row r="31" spans="1:10" s="1" customFormat="1" ht="16.5" customHeight="1">
      <c r="A31" s="12" t="s">
        <v>130</v>
      </c>
      <c r="B31" s="13" t="s">
        <v>345</v>
      </c>
      <c r="C31" s="13" t="s">
        <v>346</v>
      </c>
      <c r="D31" s="12" t="s">
        <v>880</v>
      </c>
      <c r="E31" s="12" t="s">
        <v>351</v>
      </c>
      <c r="F31" s="13" t="s">
        <v>881</v>
      </c>
      <c r="G31" s="14">
        <v>2</v>
      </c>
      <c r="H31" s="7">
        <v>7.0800000000000002E-2</v>
      </c>
      <c r="I31" s="9">
        <f t="shared" si="0"/>
        <v>0.1416</v>
      </c>
      <c r="J31" s="16">
        <v>44421</v>
      </c>
    </row>
    <row r="32" spans="1:10">
      <c r="I32" s="11">
        <f>SUM(I2:I31)</f>
        <v>50.438009132812503</v>
      </c>
    </row>
    <row r="33" spans="8:9">
      <c r="H33" s="11" t="s">
        <v>882</v>
      </c>
      <c r="I33" s="11">
        <v>17.7</v>
      </c>
    </row>
    <row r="34" spans="8:9">
      <c r="H34" s="11" t="s">
        <v>883</v>
      </c>
      <c r="I34" s="11">
        <f>I33+I32</f>
        <v>68.138009132812499</v>
      </c>
    </row>
  </sheetData>
  <phoneticPr fontId="20" type="noConversion"/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L15" sqref="L15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32</v>
      </c>
      <c r="B2" s="5" t="s">
        <v>345</v>
      </c>
      <c r="C2" s="5" t="s">
        <v>346</v>
      </c>
      <c r="D2" s="4" t="s">
        <v>746</v>
      </c>
      <c r="E2" s="4" t="s">
        <v>747</v>
      </c>
      <c r="F2" s="5" t="s">
        <v>748</v>
      </c>
      <c r="G2" s="6">
        <v>2</v>
      </c>
      <c r="H2" s="7">
        <v>0.05</v>
      </c>
      <c r="I2" s="9">
        <f t="shared" ref="I2:I14" si="0">H2*G2</f>
        <v>0.1</v>
      </c>
      <c r="J2" s="10">
        <v>43800</v>
      </c>
    </row>
    <row r="3" spans="1:10" s="1" customFormat="1" ht="16.5" customHeight="1">
      <c r="A3" s="12" t="s">
        <v>32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1</v>
      </c>
      <c r="H3" s="7">
        <v>0.05</v>
      </c>
      <c r="I3" s="9">
        <f t="shared" si="0"/>
        <v>0.05</v>
      </c>
      <c r="J3" s="16">
        <v>43800</v>
      </c>
    </row>
    <row r="4" spans="1:10" s="1" customFormat="1" ht="16.5" customHeight="1">
      <c r="A4" s="4" t="s">
        <v>32</v>
      </c>
      <c r="B4" s="5" t="s">
        <v>345</v>
      </c>
      <c r="C4" s="5" t="s">
        <v>346</v>
      </c>
      <c r="D4" s="4" t="s">
        <v>884</v>
      </c>
      <c r="E4" s="4" t="s">
        <v>885</v>
      </c>
      <c r="F4" s="5" t="s">
        <v>886</v>
      </c>
      <c r="G4" s="6">
        <v>2</v>
      </c>
      <c r="H4" s="7">
        <v>6.4602000000000007E-2</v>
      </c>
      <c r="I4" s="9">
        <f t="shared" si="0"/>
        <v>0.12920400000000001</v>
      </c>
      <c r="J4" s="10">
        <v>44376</v>
      </c>
    </row>
    <row r="5" spans="1:10" s="1" customFormat="1" ht="16.5" customHeight="1">
      <c r="A5" s="12" t="s">
        <v>32</v>
      </c>
      <c r="B5" s="13" t="s">
        <v>345</v>
      </c>
      <c r="C5" s="13" t="s">
        <v>346</v>
      </c>
      <c r="D5" s="12" t="s">
        <v>518</v>
      </c>
      <c r="E5" s="12" t="s">
        <v>519</v>
      </c>
      <c r="F5" s="13" t="s">
        <v>349</v>
      </c>
      <c r="G5" s="14">
        <v>0.23</v>
      </c>
      <c r="H5" s="7">
        <v>0.58899999999999997</v>
      </c>
      <c r="I5" s="9">
        <f t="shared" si="0"/>
        <v>0.13547000000000001</v>
      </c>
      <c r="J5" s="16">
        <v>44378</v>
      </c>
    </row>
    <row r="6" spans="1:10" s="1" customFormat="1" ht="16.5" customHeight="1">
      <c r="A6" s="4" t="s">
        <v>32</v>
      </c>
      <c r="B6" s="5" t="s">
        <v>345</v>
      </c>
      <c r="C6" s="5" t="s">
        <v>346</v>
      </c>
      <c r="D6" s="4" t="s">
        <v>278</v>
      </c>
      <c r="E6" s="4" t="s">
        <v>279</v>
      </c>
      <c r="F6" s="5" t="s">
        <v>790</v>
      </c>
      <c r="G6" s="6">
        <v>2</v>
      </c>
      <c r="H6" s="7">
        <v>1.254</v>
      </c>
      <c r="I6" s="9">
        <f t="shared" si="0"/>
        <v>2.508</v>
      </c>
      <c r="J6" s="10">
        <v>43800</v>
      </c>
    </row>
    <row r="7" spans="1:10" s="1" customFormat="1" ht="16.5" customHeight="1">
      <c r="A7" s="12" t="s">
        <v>32</v>
      </c>
      <c r="B7" s="13" t="s">
        <v>345</v>
      </c>
      <c r="C7" s="13" t="s">
        <v>346</v>
      </c>
      <c r="D7" s="12" t="s">
        <v>887</v>
      </c>
      <c r="E7" s="12" t="s">
        <v>888</v>
      </c>
      <c r="F7" s="13" t="s">
        <v>889</v>
      </c>
      <c r="G7" s="14">
        <v>1</v>
      </c>
      <c r="H7" s="7">
        <v>25.16</v>
      </c>
      <c r="I7" s="9">
        <f t="shared" si="0"/>
        <v>25.16</v>
      </c>
      <c r="J7" s="16">
        <v>43800</v>
      </c>
    </row>
    <row r="8" spans="1:10" s="1" customFormat="1" ht="16.5" customHeight="1">
      <c r="A8" s="4" t="s">
        <v>32</v>
      </c>
      <c r="B8" s="5" t="s">
        <v>345</v>
      </c>
      <c r="C8" s="5" t="s">
        <v>346</v>
      </c>
      <c r="D8" s="4" t="s">
        <v>332</v>
      </c>
      <c r="E8" s="4" t="s">
        <v>333</v>
      </c>
      <c r="F8" s="5" t="s">
        <v>448</v>
      </c>
      <c r="G8" s="6">
        <v>0.3</v>
      </c>
      <c r="H8" s="7">
        <v>1.6814</v>
      </c>
      <c r="I8" s="9">
        <f t="shared" si="0"/>
        <v>0.50441999999999998</v>
      </c>
      <c r="J8" s="10">
        <v>44011</v>
      </c>
    </row>
    <row r="9" spans="1:10" s="1" customFormat="1" ht="16.5" customHeight="1">
      <c r="A9" s="12" t="s">
        <v>32</v>
      </c>
      <c r="B9" s="13" t="s">
        <v>345</v>
      </c>
      <c r="C9" s="13" t="s">
        <v>346</v>
      </c>
      <c r="D9" s="12" t="s">
        <v>451</v>
      </c>
      <c r="E9" s="12" t="s">
        <v>452</v>
      </c>
      <c r="F9" s="13" t="s">
        <v>448</v>
      </c>
      <c r="G9" s="14">
        <v>0.83</v>
      </c>
      <c r="H9" s="7">
        <v>1.6814</v>
      </c>
      <c r="I9" s="9">
        <f t="shared" si="0"/>
        <v>1.395562</v>
      </c>
      <c r="J9" s="16">
        <v>44011</v>
      </c>
    </row>
    <row r="10" spans="1:10" s="1" customFormat="1" ht="16.5" customHeight="1">
      <c r="A10" s="4" t="s">
        <v>32</v>
      </c>
      <c r="B10" s="5" t="s">
        <v>345</v>
      </c>
      <c r="C10" s="5" t="s">
        <v>346</v>
      </c>
      <c r="D10" s="4" t="s">
        <v>890</v>
      </c>
      <c r="E10" s="4" t="s">
        <v>891</v>
      </c>
      <c r="F10" s="5" t="s">
        <v>892</v>
      </c>
      <c r="G10" s="6">
        <v>1</v>
      </c>
      <c r="H10" s="7">
        <v>1.28711057347462</v>
      </c>
      <c r="I10" s="9">
        <f t="shared" si="0"/>
        <v>1.28711057347462</v>
      </c>
      <c r="J10" s="10">
        <v>43800</v>
      </c>
    </row>
    <row r="11" spans="1:10" s="1" customFormat="1" ht="16.5" customHeight="1">
      <c r="A11" s="12" t="s">
        <v>32</v>
      </c>
      <c r="B11" s="13" t="s">
        <v>345</v>
      </c>
      <c r="C11" s="13" t="s">
        <v>346</v>
      </c>
      <c r="D11" s="12" t="s">
        <v>463</v>
      </c>
      <c r="E11" s="12" t="s">
        <v>464</v>
      </c>
      <c r="F11" s="13" t="s">
        <v>465</v>
      </c>
      <c r="G11" s="14">
        <v>0.01</v>
      </c>
      <c r="H11" s="7">
        <v>6.2127999999999997</v>
      </c>
      <c r="I11" s="9">
        <f t="shared" si="0"/>
        <v>6.2128000000000003E-2</v>
      </c>
      <c r="J11" s="16">
        <v>43800</v>
      </c>
    </row>
    <row r="12" spans="1:10" s="1" customFormat="1" ht="16.5" customHeight="1">
      <c r="A12" s="4" t="s">
        <v>32</v>
      </c>
      <c r="B12" s="5" t="s">
        <v>345</v>
      </c>
      <c r="C12" s="5" t="s">
        <v>346</v>
      </c>
      <c r="D12" s="4" t="s">
        <v>440</v>
      </c>
      <c r="E12" s="4" t="s">
        <v>441</v>
      </c>
      <c r="F12" s="5" t="s">
        <v>442</v>
      </c>
      <c r="G12" s="6">
        <v>7.0000000000000007E-2</v>
      </c>
      <c r="H12" s="7">
        <v>0.40350000000000003</v>
      </c>
      <c r="I12" s="9">
        <f t="shared" si="0"/>
        <v>2.8244999999999999E-2</v>
      </c>
      <c r="J12" s="10">
        <v>43800</v>
      </c>
    </row>
    <row r="13" spans="1:10" s="1" customFormat="1" ht="16.5" customHeight="1">
      <c r="A13" s="12" t="s">
        <v>32</v>
      </c>
      <c r="B13" s="13" t="s">
        <v>345</v>
      </c>
      <c r="C13" s="13" t="s">
        <v>346</v>
      </c>
      <c r="D13" s="12" t="s">
        <v>893</v>
      </c>
      <c r="E13" s="12" t="s">
        <v>894</v>
      </c>
      <c r="F13" s="13" t="s">
        <v>349</v>
      </c>
      <c r="G13" s="14">
        <v>1</v>
      </c>
      <c r="H13" s="7">
        <v>3.2524989289473698</v>
      </c>
      <c r="I13" s="9">
        <f t="shared" si="0"/>
        <v>3.2524989289473698</v>
      </c>
      <c r="J13" s="16">
        <v>44002</v>
      </c>
    </row>
    <row r="14" spans="1:10" s="1" customFormat="1" ht="16.5" customHeight="1">
      <c r="A14" s="4" t="s">
        <v>32</v>
      </c>
      <c r="B14" s="5" t="s">
        <v>345</v>
      </c>
      <c r="C14" s="5" t="s">
        <v>346</v>
      </c>
      <c r="D14" s="4" t="s">
        <v>542</v>
      </c>
      <c r="E14" s="4" t="s">
        <v>543</v>
      </c>
      <c r="F14" s="5" t="s">
        <v>349</v>
      </c>
      <c r="G14" s="6">
        <v>1</v>
      </c>
      <c r="H14" s="7">
        <v>2.25664E-2</v>
      </c>
      <c r="I14" s="9">
        <f t="shared" si="0"/>
        <v>2.25664E-2</v>
      </c>
      <c r="J14" s="10">
        <v>44746</v>
      </c>
    </row>
    <row r="15" spans="1:10">
      <c r="I15" s="11">
        <f>SUM(I2:I14)</f>
        <v>34.635204902421997</v>
      </c>
    </row>
  </sheetData>
  <phoneticPr fontId="2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4.125" customWidth="1"/>
    <col min="7" max="7" width="9.25" style="11" customWidth="1"/>
    <col min="8" max="8" width="14" style="11" customWidth="1"/>
    <col min="9" max="9" width="7.75" style="11" customWidth="1"/>
    <col min="10" max="10" width="8.125" customWidth="1"/>
  </cols>
  <sheetData>
    <row r="1" spans="1:11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1" s="1" customFormat="1" ht="16.5" customHeight="1">
      <c r="A2" s="4" t="s">
        <v>161</v>
      </c>
      <c r="B2" s="5" t="s">
        <v>345</v>
      </c>
      <c r="C2" s="5" t="s">
        <v>346</v>
      </c>
      <c r="D2" s="4" t="s">
        <v>422</v>
      </c>
      <c r="E2" s="4" t="s">
        <v>423</v>
      </c>
      <c r="F2" s="5" t="s">
        <v>424</v>
      </c>
      <c r="G2" s="6">
        <v>1</v>
      </c>
      <c r="H2" s="7">
        <v>0.41770000000000002</v>
      </c>
      <c r="I2" s="9">
        <f t="shared" ref="I2:I9" si="0">H2*G2</f>
        <v>0.41770000000000002</v>
      </c>
      <c r="J2" s="10">
        <v>43800</v>
      </c>
      <c r="K2" s="29"/>
    </row>
    <row r="3" spans="1:11" s="1" customFormat="1" ht="16.5" customHeight="1">
      <c r="A3" s="12" t="s">
        <v>161</v>
      </c>
      <c r="B3" s="13" t="s">
        <v>345</v>
      </c>
      <c r="C3" s="13" t="s">
        <v>346</v>
      </c>
      <c r="D3" s="12" t="s">
        <v>425</v>
      </c>
      <c r="E3" s="12" t="s">
        <v>426</v>
      </c>
      <c r="F3" s="13" t="s">
        <v>349</v>
      </c>
      <c r="G3" s="14">
        <v>1</v>
      </c>
      <c r="H3" s="7">
        <v>5.02055804210526</v>
      </c>
      <c r="I3" s="9">
        <f t="shared" si="0"/>
        <v>5.02055804210526</v>
      </c>
      <c r="J3" s="16">
        <v>43800</v>
      </c>
      <c r="K3" s="29"/>
    </row>
    <row r="4" spans="1:11" s="1" customFormat="1" ht="16.5" customHeight="1">
      <c r="A4" s="4" t="s">
        <v>161</v>
      </c>
      <c r="B4" s="5" t="s">
        <v>345</v>
      </c>
      <c r="C4" s="5" t="s">
        <v>346</v>
      </c>
      <c r="D4" s="4" t="s">
        <v>427</v>
      </c>
      <c r="E4" s="4" t="s">
        <v>428</v>
      </c>
      <c r="F4" s="5" t="s">
        <v>349</v>
      </c>
      <c r="G4" s="6">
        <v>1</v>
      </c>
      <c r="H4" s="7">
        <v>3.8980493473684201</v>
      </c>
      <c r="I4" s="9">
        <f t="shared" si="0"/>
        <v>3.8980493473684201</v>
      </c>
      <c r="J4" s="10">
        <v>43800</v>
      </c>
      <c r="K4" s="29"/>
    </row>
    <row r="5" spans="1:11" s="1" customFormat="1" ht="16.5" customHeight="1">
      <c r="A5" s="12" t="s">
        <v>161</v>
      </c>
      <c r="B5" s="13" t="s">
        <v>345</v>
      </c>
      <c r="C5" s="13" t="s">
        <v>346</v>
      </c>
      <c r="D5" s="12" t="s">
        <v>429</v>
      </c>
      <c r="E5" s="12" t="s">
        <v>430</v>
      </c>
      <c r="F5" s="13" t="s">
        <v>349</v>
      </c>
      <c r="G5" s="14">
        <v>1</v>
      </c>
      <c r="H5" s="7">
        <v>10.6195</v>
      </c>
      <c r="I5" s="9">
        <f t="shared" si="0"/>
        <v>10.6195</v>
      </c>
      <c r="J5" s="16">
        <v>43800</v>
      </c>
      <c r="K5" s="29"/>
    </row>
    <row r="6" spans="1:11" s="1" customFormat="1" ht="16.5" customHeight="1">
      <c r="A6" s="4" t="s">
        <v>161</v>
      </c>
      <c r="B6" s="5" t="s">
        <v>345</v>
      </c>
      <c r="C6" s="5" t="s">
        <v>346</v>
      </c>
      <c r="D6" s="4" t="s">
        <v>431</v>
      </c>
      <c r="E6" s="4" t="s">
        <v>432</v>
      </c>
      <c r="F6" s="5" t="s">
        <v>433</v>
      </c>
      <c r="G6" s="6">
        <v>1</v>
      </c>
      <c r="H6" s="7">
        <v>0.93959999999999999</v>
      </c>
      <c r="I6" s="9">
        <f t="shared" si="0"/>
        <v>0.93959999999999999</v>
      </c>
      <c r="J6" s="10">
        <v>43800</v>
      </c>
      <c r="K6" s="29"/>
    </row>
    <row r="7" spans="1:11" s="1" customFormat="1" ht="16.5" customHeight="1">
      <c r="A7" s="12" t="s">
        <v>161</v>
      </c>
      <c r="B7" s="13" t="s">
        <v>345</v>
      </c>
      <c r="C7" s="13" t="s">
        <v>346</v>
      </c>
      <c r="D7" s="12" t="s">
        <v>434</v>
      </c>
      <c r="E7" s="12" t="s">
        <v>435</v>
      </c>
      <c r="F7" s="13" t="s">
        <v>436</v>
      </c>
      <c r="G7" s="14">
        <v>2</v>
      </c>
      <c r="H7" s="7">
        <v>1.38</v>
      </c>
      <c r="I7" s="9">
        <f t="shared" si="0"/>
        <v>2.76</v>
      </c>
      <c r="J7" s="16">
        <v>43800</v>
      </c>
      <c r="K7" s="29"/>
    </row>
    <row r="8" spans="1:11" s="1" customFormat="1" ht="16.5" customHeight="1">
      <c r="A8" s="4" t="s">
        <v>161</v>
      </c>
      <c r="B8" s="5" t="s">
        <v>345</v>
      </c>
      <c r="C8" s="5" t="s">
        <v>346</v>
      </c>
      <c r="D8" s="4" t="s">
        <v>437</v>
      </c>
      <c r="E8" s="4" t="s">
        <v>438</v>
      </c>
      <c r="F8" s="5" t="s">
        <v>439</v>
      </c>
      <c r="G8" s="6">
        <v>2.5000000000000001E-2</v>
      </c>
      <c r="H8" s="7">
        <v>6.1791999999999998</v>
      </c>
      <c r="I8" s="9">
        <f t="shared" si="0"/>
        <v>0.15448000000000001</v>
      </c>
      <c r="J8" s="10">
        <v>43800</v>
      </c>
      <c r="K8" s="29"/>
    </row>
    <row r="9" spans="1:11" s="1" customFormat="1" ht="16.5" customHeight="1">
      <c r="A9" s="12" t="s">
        <v>161</v>
      </c>
      <c r="B9" s="13" t="s">
        <v>345</v>
      </c>
      <c r="C9" s="13" t="s">
        <v>346</v>
      </c>
      <c r="D9" s="12" t="s">
        <v>440</v>
      </c>
      <c r="E9" s="12" t="s">
        <v>441</v>
      </c>
      <c r="F9" s="13" t="s">
        <v>442</v>
      </c>
      <c r="G9" s="14">
        <v>2.5000000000000001E-2</v>
      </c>
      <c r="H9" s="7">
        <v>0.40350000000000003</v>
      </c>
      <c r="I9" s="9">
        <f t="shared" si="0"/>
        <v>1.0087499999999999E-2</v>
      </c>
      <c r="J9" s="16">
        <v>43800</v>
      </c>
      <c r="K9" s="29"/>
    </row>
    <row r="10" spans="1:11">
      <c r="H10" s="11" t="s">
        <v>420</v>
      </c>
      <c r="I10" s="11">
        <f>SUM(I2:I9)</f>
        <v>23.819974889473698</v>
      </c>
    </row>
  </sheetData>
  <phoneticPr fontId="20" type="noConversion"/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11" sqref="A1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9.625" customWidth="1"/>
    <col min="6" max="6" width="13.87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95" customHeight="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144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21" si="0">H2*G2</f>
        <v>0.05</v>
      </c>
      <c r="J2" s="10">
        <v>44044</v>
      </c>
    </row>
    <row r="3" spans="1:10" s="1" customFormat="1" ht="16.5" customHeight="1">
      <c r="A3" s="12" t="s">
        <v>144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0.01</v>
      </c>
      <c r="H3" s="7">
        <v>1.6814</v>
      </c>
      <c r="I3" s="9">
        <f t="shared" si="0"/>
        <v>1.6813999999999999E-2</v>
      </c>
      <c r="J3" s="16">
        <v>45222</v>
      </c>
    </row>
    <row r="4" spans="1:10" s="1" customFormat="1" ht="16.5" customHeight="1">
      <c r="A4" s="4" t="s">
        <v>144</v>
      </c>
      <c r="B4" s="5" t="s">
        <v>345</v>
      </c>
      <c r="C4" s="5" t="s">
        <v>346</v>
      </c>
      <c r="D4" s="4" t="s">
        <v>751</v>
      </c>
      <c r="E4" s="4" t="s">
        <v>752</v>
      </c>
      <c r="F4" s="5" t="s">
        <v>753</v>
      </c>
      <c r="G4" s="6">
        <v>1</v>
      </c>
      <c r="H4" s="7">
        <v>0.35</v>
      </c>
      <c r="I4" s="9">
        <f t="shared" si="0"/>
        <v>0.35</v>
      </c>
      <c r="J4" s="10">
        <v>44044</v>
      </c>
    </row>
    <row r="5" spans="1:10" s="1" customFormat="1" ht="16.5" customHeight="1">
      <c r="A5" s="12" t="s">
        <v>144</v>
      </c>
      <c r="B5" s="13" t="s">
        <v>345</v>
      </c>
      <c r="C5" s="13" t="s">
        <v>346</v>
      </c>
      <c r="D5" s="12" t="s">
        <v>754</v>
      </c>
      <c r="E5" s="12" t="s">
        <v>755</v>
      </c>
      <c r="F5" s="13" t="s">
        <v>756</v>
      </c>
      <c r="G5" s="14">
        <v>2</v>
      </c>
      <c r="H5" s="7">
        <v>0.1</v>
      </c>
      <c r="I5" s="9">
        <f t="shared" si="0"/>
        <v>0.2</v>
      </c>
      <c r="J5" s="16">
        <v>44044</v>
      </c>
    </row>
    <row r="6" spans="1:10" s="1" customFormat="1" ht="16.5" customHeight="1">
      <c r="A6" s="4" t="s">
        <v>144</v>
      </c>
      <c r="B6" s="5" t="s">
        <v>345</v>
      </c>
      <c r="C6" s="5" t="s">
        <v>346</v>
      </c>
      <c r="D6" s="4" t="s">
        <v>895</v>
      </c>
      <c r="E6" s="4" t="s">
        <v>896</v>
      </c>
      <c r="F6" s="5" t="s">
        <v>349</v>
      </c>
      <c r="G6" s="6">
        <v>1</v>
      </c>
      <c r="H6" s="7">
        <v>9.5000000000000001E-2</v>
      </c>
      <c r="I6" s="9">
        <f t="shared" si="0"/>
        <v>9.5000000000000001E-2</v>
      </c>
      <c r="J6" s="10">
        <v>45222</v>
      </c>
    </row>
    <row r="7" spans="1:10" s="1" customFormat="1" ht="16.5" customHeight="1">
      <c r="A7" s="12" t="s">
        <v>144</v>
      </c>
      <c r="B7" s="13" t="s">
        <v>345</v>
      </c>
      <c r="C7" s="13" t="s">
        <v>346</v>
      </c>
      <c r="D7" s="12" t="s">
        <v>759</v>
      </c>
      <c r="E7" s="12" t="s">
        <v>760</v>
      </c>
      <c r="F7" s="13" t="s">
        <v>349</v>
      </c>
      <c r="G7" s="14">
        <v>1</v>
      </c>
      <c r="H7" s="7">
        <v>1.02233373833333</v>
      </c>
      <c r="I7" s="9">
        <f t="shared" si="0"/>
        <v>1.02233373833333</v>
      </c>
      <c r="J7" s="16">
        <v>44044</v>
      </c>
    </row>
    <row r="8" spans="1:10" s="1" customFormat="1" ht="16.5" customHeight="1">
      <c r="A8" s="4" t="s">
        <v>144</v>
      </c>
      <c r="B8" s="5" t="s">
        <v>345</v>
      </c>
      <c r="C8" s="5" t="s">
        <v>346</v>
      </c>
      <c r="D8" s="4" t="s">
        <v>761</v>
      </c>
      <c r="E8" s="4" t="s">
        <v>762</v>
      </c>
      <c r="F8" s="5" t="s">
        <v>349</v>
      </c>
      <c r="G8" s="6">
        <v>2</v>
      </c>
      <c r="H8" s="7">
        <v>0.61829451086666698</v>
      </c>
      <c r="I8" s="9">
        <f t="shared" si="0"/>
        <v>1.23658902173333</v>
      </c>
      <c r="J8" s="10">
        <v>44044</v>
      </c>
    </row>
    <row r="9" spans="1:10" s="1" customFormat="1" ht="16.5" customHeight="1">
      <c r="A9" s="12" t="s">
        <v>144</v>
      </c>
      <c r="B9" s="13" t="s">
        <v>345</v>
      </c>
      <c r="C9" s="13" t="s">
        <v>346</v>
      </c>
      <c r="D9" s="12" t="s">
        <v>463</v>
      </c>
      <c r="E9" s="12" t="s">
        <v>464</v>
      </c>
      <c r="F9" s="13" t="s">
        <v>465</v>
      </c>
      <c r="G9" s="14">
        <v>0.04</v>
      </c>
      <c r="H9" s="7">
        <v>6.2127999999999997</v>
      </c>
      <c r="I9" s="9">
        <f t="shared" si="0"/>
        <v>0.24851200000000001</v>
      </c>
      <c r="J9" s="16">
        <v>44835</v>
      </c>
    </row>
    <row r="10" spans="1:10" s="1" customFormat="1" ht="16.5" customHeight="1">
      <c r="A10" s="4" t="s">
        <v>144</v>
      </c>
      <c r="B10" s="5" t="s">
        <v>345</v>
      </c>
      <c r="C10" s="5" t="s">
        <v>346</v>
      </c>
      <c r="D10" s="4" t="s">
        <v>440</v>
      </c>
      <c r="E10" s="4" t="s">
        <v>441</v>
      </c>
      <c r="F10" s="5" t="s">
        <v>442</v>
      </c>
      <c r="G10" s="6">
        <v>0.12</v>
      </c>
      <c r="H10" s="7">
        <v>0.40350000000000003</v>
      </c>
      <c r="I10" s="9">
        <f t="shared" si="0"/>
        <v>4.8419999999999998E-2</v>
      </c>
      <c r="J10" s="10">
        <v>44835</v>
      </c>
    </row>
    <row r="11" spans="1:10" s="1" customFormat="1" ht="16.5" customHeight="1">
      <c r="A11" s="12" t="s">
        <v>144</v>
      </c>
      <c r="B11" s="13" t="s">
        <v>345</v>
      </c>
      <c r="C11" s="13" t="s">
        <v>346</v>
      </c>
      <c r="D11" s="12" t="s">
        <v>771</v>
      </c>
      <c r="E11" s="12" t="s">
        <v>772</v>
      </c>
      <c r="F11" s="13" t="s">
        <v>349</v>
      </c>
      <c r="G11" s="14">
        <v>1</v>
      </c>
      <c r="H11" s="7">
        <v>0.46860230378877199</v>
      </c>
      <c r="I11" s="9">
        <f t="shared" si="0"/>
        <v>0.46860230378877199</v>
      </c>
      <c r="J11" s="16">
        <v>44044</v>
      </c>
    </row>
    <row r="12" spans="1:10" s="1" customFormat="1" ht="16.5" customHeight="1">
      <c r="A12" s="4" t="s">
        <v>144</v>
      </c>
      <c r="B12" s="5" t="s">
        <v>345</v>
      </c>
      <c r="C12" s="5" t="s">
        <v>346</v>
      </c>
      <c r="D12" s="4" t="s">
        <v>897</v>
      </c>
      <c r="E12" s="4" t="s">
        <v>898</v>
      </c>
      <c r="F12" s="5" t="s">
        <v>482</v>
      </c>
      <c r="G12" s="6">
        <v>1</v>
      </c>
      <c r="H12" s="7">
        <v>3.0522079780701699</v>
      </c>
      <c r="I12" s="9">
        <f t="shared" si="0"/>
        <v>3.0522079780701699</v>
      </c>
      <c r="J12" s="10">
        <v>44044</v>
      </c>
    </row>
    <row r="13" spans="1:10" s="1" customFormat="1" ht="16.5" customHeight="1">
      <c r="A13" s="12" t="s">
        <v>144</v>
      </c>
      <c r="B13" s="13" t="s">
        <v>345</v>
      </c>
      <c r="C13" s="13" t="s">
        <v>346</v>
      </c>
      <c r="D13" s="12" t="s">
        <v>899</v>
      </c>
      <c r="E13" s="12" t="s">
        <v>900</v>
      </c>
      <c r="F13" s="13" t="s">
        <v>482</v>
      </c>
      <c r="G13" s="14">
        <v>1</v>
      </c>
      <c r="H13" s="7">
        <v>1.40884150806452</v>
      </c>
      <c r="I13" s="9">
        <f t="shared" si="0"/>
        <v>1.40884150806452</v>
      </c>
      <c r="J13" s="16">
        <v>44044</v>
      </c>
    </row>
    <row r="14" spans="1:10" s="1" customFormat="1" ht="16.5" customHeight="1">
      <c r="A14" s="4" t="s">
        <v>144</v>
      </c>
      <c r="B14" s="5" t="s">
        <v>345</v>
      </c>
      <c r="C14" s="5" t="s">
        <v>346</v>
      </c>
      <c r="D14" s="4" t="s">
        <v>773</v>
      </c>
      <c r="E14" s="4" t="s">
        <v>774</v>
      </c>
      <c r="F14" s="5" t="s">
        <v>775</v>
      </c>
      <c r="G14" s="6">
        <v>1</v>
      </c>
      <c r="H14" s="7">
        <v>2.7525846153846198</v>
      </c>
      <c r="I14" s="9">
        <f t="shared" si="0"/>
        <v>2.7525846153846198</v>
      </c>
      <c r="J14" s="10">
        <v>44044</v>
      </c>
    </row>
    <row r="15" spans="1:10" s="1" customFormat="1" ht="16.5" customHeight="1">
      <c r="A15" s="12" t="s">
        <v>144</v>
      </c>
      <c r="B15" s="13" t="s">
        <v>345</v>
      </c>
      <c r="C15" s="13" t="s">
        <v>346</v>
      </c>
      <c r="D15" s="12" t="s">
        <v>901</v>
      </c>
      <c r="E15" s="12" t="s">
        <v>902</v>
      </c>
      <c r="F15" s="13" t="s">
        <v>482</v>
      </c>
      <c r="G15" s="14">
        <v>1</v>
      </c>
      <c r="H15" s="7">
        <v>2.5</v>
      </c>
      <c r="I15" s="9">
        <f t="shared" si="0"/>
        <v>2.5</v>
      </c>
      <c r="J15" s="16">
        <v>44044</v>
      </c>
    </row>
    <row r="16" spans="1:10" s="1" customFormat="1" ht="16.5" customHeight="1">
      <c r="A16" s="4" t="s">
        <v>144</v>
      </c>
      <c r="B16" s="5" t="s">
        <v>345</v>
      </c>
      <c r="C16" s="5" t="s">
        <v>346</v>
      </c>
      <c r="D16" s="4" t="s">
        <v>903</v>
      </c>
      <c r="E16" s="4" t="s">
        <v>782</v>
      </c>
      <c r="F16" s="5" t="s">
        <v>482</v>
      </c>
      <c r="G16" s="6">
        <v>1</v>
      </c>
      <c r="H16" s="7">
        <v>3.91</v>
      </c>
      <c r="I16" s="9">
        <f t="shared" si="0"/>
        <v>3.91</v>
      </c>
      <c r="J16" s="10">
        <v>44044</v>
      </c>
    </row>
    <row r="17" spans="1:10" s="1" customFormat="1" ht="16.5" customHeight="1">
      <c r="A17" s="12" t="s">
        <v>144</v>
      </c>
      <c r="B17" s="13" t="s">
        <v>345</v>
      </c>
      <c r="C17" s="13" t="s">
        <v>346</v>
      </c>
      <c r="D17" s="12" t="s">
        <v>904</v>
      </c>
      <c r="E17" s="12" t="s">
        <v>905</v>
      </c>
      <c r="F17" s="13" t="s">
        <v>349</v>
      </c>
      <c r="G17" s="14">
        <v>1</v>
      </c>
      <c r="H17" s="7">
        <v>0.22</v>
      </c>
      <c r="I17" s="9">
        <f t="shared" si="0"/>
        <v>0.22</v>
      </c>
      <c r="J17" s="16">
        <v>45222</v>
      </c>
    </row>
    <row r="18" spans="1:10" s="1" customFormat="1" ht="16.5" customHeight="1">
      <c r="A18" s="4" t="s">
        <v>144</v>
      </c>
      <c r="B18" s="5" t="s">
        <v>345</v>
      </c>
      <c r="C18" s="5" t="s">
        <v>346</v>
      </c>
      <c r="D18" s="4" t="s">
        <v>906</v>
      </c>
      <c r="E18" s="4" t="s">
        <v>907</v>
      </c>
      <c r="F18" s="5" t="s">
        <v>349</v>
      </c>
      <c r="G18" s="6">
        <v>1</v>
      </c>
      <c r="H18" s="7">
        <v>0.2</v>
      </c>
      <c r="I18" s="9">
        <f t="shared" si="0"/>
        <v>0.2</v>
      </c>
      <c r="J18" s="10">
        <v>45222</v>
      </c>
    </row>
    <row r="19" spans="1:10" s="1" customFormat="1" ht="16.5" customHeight="1">
      <c r="A19" s="12" t="s">
        <v>144</v>
      </c>
      <c r="B19" s="13" t="s">
        <v>345</v>
      </c>
      <c r="C19" s="13" t="s">
        <v>346</v>
      </c>
      <c r="D19" s="12" t="s">
        <v>908</v>
      </c>
      <c r="E19" s="12" t="s">
        <v>909</v>
      </c>
      <c r="F19" s="13" t="s">
        <v>349</v>
      </c>
      <c r="G19" s="14">
        <v>1</v>
      </c>
      <c r="H19" s="7">
        <v>0.16</v>
      </c>
      <c r="I19" s="9">
        <f t="shared" si="0"/>
        <v>0.16</v>
      </c>
      <c r="J19" s="16">
        <v>45222</v>
      </c>
    </row>
    <row r="20" spans="1:10" s="1" customFormat="1" ht="16.5" customHeight="1">
      <c r="A20" s="4" t="s">
        <v>144</v>
      </c>
      <c r="B20" s="5" t="s">
        <v>345</v>
      </c>
      <c r="C20" s="5" t="s">
        <v>346</v>
      </c>
      <c r="D20" s="4" t="s">
        <v>910</v>
      </c>
      <c r="E20" s="4" t="s">
        <v>911</v>
      </c>
      <c r="F20" s="5" t="s">
        <v>349</v>
      </c>
      <c r="G20" s="6">
        <v>1</v>
      </c>
      <c r="H20" s="7">
        <v>0.11</v>
      </c>
      <c r="I20" s="9">
        <f t="shared" si="0"/>
        <v>0.11</v>
      </c>
      <c r="J20" s="10">
        <v>45222</v>
      </c>
    </row>
    <row r="21" spans="1:10" s="1" customFormat="1" ht="16.5" customHeight="1">
      <c r="A21" s="12" t="s">
        <v>144</v>
      </c>
      <c r="B21" s="13" t="s">
        <v>345</v>
      </c>
      <c r="C21" s="13" t="s">
        <v>346</v>
      </c>
      <c r="D21" s="12" t="s">
        <v>542</v>
      </c>
      <c r="E21" s="12" t="s">
        <v>543</v>
      </c>
      <c r="F21" s="13" t="s">
        <v>349</v>
      </c>
      <c r="G21" s="14">
        <v>1</v>
      </c>
      <c r="H21" s="7">
        <v>2.25664E-2</v>
      </c>
      <c r="I21" s="9">
        <f t="shared" si="0"/>
        <v>2.25664E-2</v>
      </c>
      <c r="J21" s="16">
        <v>44746</v>
      </c>
    </row>
    <row r="22" spans="1:10">
      <c r="I22" s="11">
        <f>SUM(I2:I21)</f>
        <v>18.072471565374698</v>
      </c>
    </row>
  </sheetData>
  <phoneticPr fontId="20" type="noConversion"/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I11" sqref="I1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4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22</v>
      </c>
      <c r="B2" s="5" t="s">
        <v>345</v>
      </c>
      <c r="C2" s="5" t="s">
        <v>346</v>
      </c>
      <c r="D2" s="4" t="s">
        <v>912</v>
      </c>
      <c r="E2" s="4" t="s">
        <v>423</v>
      </c>
      <c r="F2" s="5" t="s">
        <v>913</v>
      </c>
      <c r="G2" s="6">
        <v>1</v>
      </c>
      <c r="H2" s="7">
        <v>0.25380000000000003</v>
      </c>
      <c r="I2" s="9">
        <f t="shared" ref="I2:I9" si="0">H2*G2</f>
        <v>0.25380000000000003</v>
      </c>
      <c r="J2" s="10">
        <v>43800</v>
      </c>
    </row>
    <row r="3" spans="1:10" s="1" customFormat="1" ht="16.5" customHeight="1">
      <c r="A3" s="12" t="s">
        <v>22</v>
      </c>
      <c r="B3" s="13" t="s">
        <v>345</v>
      </c>
      <c r="C3" s="13" t="s">
        <v>346</v>
      </c>
      <c r="D3" s="12" t="s">
        <v>425</v>
      </c>
      <c r="E3" s="12" t="s">
        <v>426</v>
      </c>
      <c r="F3" s="13" t="s">
        <v>349</v>
      </c>
      <c r="G3" s="14">
        <v>1</v>
      </c>
      <c r="H3" s="7">
        <v>5.02055804210526</v>
      </c>
      <c r="I3" s="9">
        <f t="shared" si="0"/>
        <v>5.02055804210526</v>
      </c>
      <c r="J3" s="16">
        <v>43800</v>
      </c>
    </row>
    <row r="4" spans="1:10" s="1" customFormat="1" ht="16.5" customHeight="1">
      <c r="A4" s="4" t="s">
        <v>22</v>
      </c>
      <c r="B4" s="5" t="s">
        <v>345</v>
      </c>
      <c r="C4" s="5" t="s">
        <v>346</v>
      </c>
      <c r="D4" s="4" t="s">
        <v>427</v>
      </c>
      <c r="E4" s="4" t="s">
        <v>428</v>
      </c>
      <c r="F4" s="5" t="s">
        <v>349</v>
      </c>
      <c r="G4" s="6">
        <v>1</v>
      </c>
      <c r="H4" s="7">
        <v>3.8980493473684201</v>
      </c>
      <c r="I4" s="9">
        <f t="shared" si="0"/>
        <v>3.8980493473684201</v>
      </c>
      <c r="J4" s="10">
        <v>43800</v>
      </c>
    </row>
    <row r="5" spans="1:10" s="1" customFormat="1" ht="16.5" customHeight="1">
      <c r="A5" s="12" t="s">
        <v>22</v>
      </c>
      <c r="B5" s="13" t="s">
        <v>345</v>
      </c>
      <c r="C5" s="13" t="s">
        <v>346</v>
      </c>
      <c r="D5" s="12" t="s">
        <v>429</v>
      </c>
      <c r="E5" s="12" t="s">
        <v>430</v>
      </c>
      <c r="F5" s="13" t="s">
        <v>349</v>
      </c>
      <c r="G5" s="14">
        <v>1</v>
      </c>
      <c r="H5" s="7">
        <v>10.6195</v>
      </c>
      <c r="I5" s="9">
        <f t="shared" si="0"/>
        <v>10.6195</v>
      </c>
      <c r="J5" s="16">
        <v>43800</v>
      </c>
    </row>
    <row r="6" spans="1:10" s="1" customFormat="1" ht="16.5" customHeight="1">
      <c r="A6" s="4" t="s">
        <v>22</v>
      </c>
      <c r="B6" s="5" t="s">
        <v>345</v>
      </c>
      <c r="C6" s="5" t="s">
        <v>346</v>
      </c>
      <c r="D6" s="4" t="s">
        <v>431</v>
      </c>
      <c r="E6" s="4" t="s">
        <v>432</v>
      </c>
      <c r="F6" s="5" t="s">
        <v>433</v>
      </c>
      <c r="G6" s="6">
        <v>1</v>
      </c>
      <c r="H6" s="7">
        <v>0.93959999999999999</v>
      </c>
      <c r="I6" s="9">
        <f t="shared" si="0"/>
        <v>0.93959999999999999</v>
      </c>
      <c r="J6" s="10">
        <v>43800</v>
      </c>
    </row>
    <row r="7" spans="1:10" s="1" customFormat="1" ht="16.5" customHeight="1">
      <c r="A7" s="12" t="s">
        <v>22</v>
      </c>
      <c r="B7" s="13" t="s">
        <v>345</v>
      </c>
      <c r="C7" s="13" t="s">
        <v>346</v>
      </c>
      <c r="D7" s="12" t="s">
        <v>434</v>
      </c>
      <c r="E7" s="12" t="s">
        <v>435</v>
      </c>
      <c r="F7" s="13" t="s">
        <v>436</v>
      </c>
      <c r="G7" s="14">
        <v>2</v>
      </c>
      <c r="H7" s="7">
        <v>1.38</v>
      </c>
      <c r="I7" s="9">
        <f t="shared" si="0"/>
        <v>2.76</v>
      </c>
      <c r="J7" s="16">
        <v>43800</v>
      </c>
    </row>
    <row r="8" spans="1:10" s="1" customFormat="1" ht="16.5" customHeight="1">
      <c r="A8" s="4" t="s">
        <v>22</v>
      </c>
      <c r="B8" s="5" t="s">
        <v>345</v>
      </c>
      <c r="C8" s="5" t="s">
        <v>346</v>
      </c>
      <c r="D8" s="4" t="s">
        <v>437</v>
      </c>
      <c r="E8" s="4" t="s">
        <v>438</v>
      </c>
      <c r="F8" s="5" t="s">
        <v>439</v>
      </c>
      <c r="G8" s="6">
        <v>2.5000000000000001E-2</v>
      </c>
      <c r="H8" s="7">
        <v>6.1791999999999998</v>
      </c>
      <c r="I8" s="9">
        <f t="shared" si="0"/>
        <v>0.15448000000000001</v>
      </c>
      <c r="J8" s="10">
        <v>43800</v>
      </c>
    </row>
    <row r="9" spans="1:10" s="1" customFormat="1" ht="16.5" customHeight="1">
      <c r="A9" s="12" t="s">
        <v>22</v>
      </c>
      <c r="B9" s="13" t="s">
        <v>345</v>
      </c>
      <c r="C9" s="13" t="s">
        <v>346</v>
      </c>
      <c r="D9" s="12" t="s">
        <v>440</v>
      </c>
      <c r="E9" s="12" t="s">
        <v>441</v>
      </c>
      <c r="F9" s="13" t="s">
        <v>442</v>
      </c>
      <c r="G9" s="14">
        <v>2.5000000000000001E-2</v>
      </c>
      <c r="H9" s="7">
        <v>0.40350000000000003</v>
      </c>
      <c r="I9" s="9">
        <f t="shared" si="0"/>
        <v>1.0087499999999999E-2</v>
      </c>
      <c r="J9" s="16">
        <v>43800</v>
      </c>
    </row>
    <row r="10" spans="1:10">
      <c r="I10" s="11">
        <f>SUM(I2:I9)</f>
        <v>23.6560748894737</v>
      </c>
    </row>
  </sheetData>
  <phoneticPr fontId="20" type="noConversion"/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13.87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16</v>
      </c>
      <c r="B2" s="5" t="s">
        <v>345</v>
      </c>
      <c r="C2" s="5" t="s">
        <v>346</v>
      </c>
      <c r="D2" s="4" t="s">
        <v>746</v>
      </c>
      <c r="E2" s="4" t="s">
        <v>747</v>
      </c>
      <c r="F2" s="5" t="s">
        <v>748</v>
      </c>
      <c r="G2" s="6">
        <v>1</v>
      </c>
      <c r="H2" s="7">
        <v>0.05</v>
      </c>
      <c r="I2" s="9">
        <f t="shared" ref="I2:I19" si="0">H2*G2</f>
        <v>0.05</v>
      </c>
      <c r="J2" s="10">
        <v>45296</v>
      </c>
    </row>
    <row r="3" spans="1:10" s="1" customFormat="1" ht="16.5" customHeight="1">
      <c r="A3" s="12" t="s">
        <v>16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1</v>
      </c>
      <c r="H3" s="7">
        <v>0.05</v>
      </c>
      <c r="I3" s="9">
        <f t="shared" si="0"/>
        <v>0.05</v>
      </c>
      <c r="J3" s="16">
        <v>45296</v>
      </c>
    </row>
    <row r="4" spans="1:10" s="1" customFormat="1" ht="16.5" customHeight="1">
      <c r="A4" s="4" t="s">
        <v>16</v>
      </c>
      <c r="B4" s="5" t="s">
        <v>345</v>
      </c>
      <c r="C4" s="5" t="s">
        <v>346</v>
      </c>
      <c r="D4" s="4" t="s">
        <v>749</v>
      </c>
      <c r="E4" s="4" t="s">
        <v>750</v>
      </c>
      <c r="F4" s="5" t="s">
        <v>349</v>
      </c>
      <c r="G4" s="6">
        <v>1</v>
      </c>
      <c r="H4" s="7">
        <v>2.2999999999999998</v>
      </c>
      <c r="I4" s="9">
        <f t="shared" si="0"/>
        <v>2.2999999999999998</v>
      </c>
      <c r="J4" s="10">
        <v>45296</v>
      </c>
    </row>
    <row r="5" spans="1:10" s="1" customFormat="1" ht="16.5" customHeight="1">
      <c r="A5" s="12" t="s">
        <v>16</v>
      </c>
      <c r="B5" s="13" t="s">
        <v>345</v>
      </c>
      <c r="C5" s="13" t="s">
        <v>346</v>
      </c>
      <c r="D5" s="12" t="s">
        <v>751</v>
      </c>
      <c r="E5" s="12" t="s">
        <v>752</v>
      </c>
      <c r="F5" s="13" t="s">
        <v>753</v>
      </c>
      <c r="G5" s="14">
        <v>1</v>
      </c>
      <c r="H5" s="7">
        <v>0.35</v>
      </c>
      <c r="I5" s="9">
        <f t="shared" si="0"/>
        <v>0.35</v>
      </c>
      <c r="J5" s="16">
        <v>45296</v>
      </c>
    </row>
    <row r="6" spans="1:10" s="1" customFormat="1" ht="16.5" customHeight="1">
      <c r="A6" s="4" t="s">
        <v>16</v>
      </c>
      <c r="B6" s="5" t="s">
        <v>345</v>
      </c>
      <c r="C6" s="5" t="s">
        <v>346</v>
      </c>
      <c r="D6" s="4" t="s">
        <v>754</v>
      </c>
      <c r="E6" s="4" t="s">
        <v>755</v>
      </c>
      <c r="F6" s="5" t="s">
        <v>756</v>
      </c>
      <c r="G6" s="6">
        <v>2</v>
      </c>
      <c r="H6" s="7">
        <v>0.1</v>
      </c>
      <c r="I6" s="9">
        <f t="shared" si="0"/>
        <v>0.2</v>
      </c>
      <c r="J6" s="10">
        <v>45296</v>
      </c>
    </row>
    <row r="7" spans="1:10" s="1" customFormat="1" ht="16.5" customHeight="1">
      <c r="A7" s="12" t="s">
        <v>16</v>
      </c>
      <c r="B7" s="13" t="s">
        <v>345</v>
      </c>
      <c r="C7" s="13" t="s">
        <v>346</v>
      </c>
      <c r="D7" s="12" t="s">
        <v>757</v>
      </c>
      <c r="E7" s="12" t="s">
        <v>758</v>
      </c>
      <c r="F7" s="13" t="s">
        <v>349</v>
      </c>
      <c r="G7" s="14">
        <v>1</v>
      </c>
      <c r="H7" s="7">
        <v>0.35</v>
      </c>
      <c r="I7" s="9">
        <f t="shared" si="0"/>
        <v>0.35</v>
      </c>
      <c r="J7" s="16">
        <v>45595</v>
      </c>
    </row>
    <row r="8" spans="1:10" s="1" customFormat="1" ht="16.5" customHeight="1">
      <c r="A8" s="4" t="s">
        <v>16</v>
      </c>
      <c r="B8" s="5" t="s">
        <v>345</v>
      </c>
      <c r="C8" s="5" t="s">
        <v>346</v>
      </c>
      <c r="D8" s="4" t="s">
        <v>759</v>
      </c>
      <c r="E8" s="4" t="s">
        <v>760</v>
      </c>
      <c r="F8" s="5" t="s">
        <v>349</v>
      </c>
      <c r="G8" s="6">
        <v>1</v>
      </c>
      <c r="H8" s="7">
        <v>1.02233373833333</v>
      </c>
      <c r="I8" s="9">
        <f t="shared" si="0"/>
        <v>1.02233373833333</v>
      </c>
      <c r="J8" s="10">
        <v>45296</v>
      </c>
    </row>
    <row r="9" spans="1:10" s="1" customFormat="1" ht="16.5" customHeight="1">
      <c r="A9" s="12" t="s">
        <v>16</v>
      </c>
      <c r="B9" s="13" t="s">
        <v>345</v>
      </c>
      <c r="C9" s="13" t="s">
        <v>346</v>
      </c>
      <c r="D9" s="12" t="s">
        <v>761</v>
      </c>
      <c r="E9" s="12" t="s">
        <v>762</v>
      </c>
      <c r="F9" s="13" t="s">
        <v>349</v>
      </c>
      <c r="G9" s="14">
        <v>2</v>
      </c>
      <c r="H9" s="7">
        <v>0.61829451086666698</v>
      </c>
      <c r="I9" s="9">
        <f t="shared" si="0"/>
        <v>1.23658902173333</v>
      </c>
      <c r="J9" s="16">
        <v>45296</v>
      </c>
    </row>
    <row r="10" spans="1:10" s="1" customFormat="1" ht="16.5" customHeight="1">
      <c r="A10" s="4" t="s">
        <v>16</v>
      </c>
      <c r="B10" s="5" t="s">
        <v>345</v>
      </c>
      <c r="C10" s="5" t="s">
        <v>346</v>
      </c>
      <c r="D10" s="4" t="s">
        <v>763</v>
      </c>
      <c r="E10" s="4" t="s">
        <v>764</v>
      </c>
      <c r="F10" s="5" t="s">
        <v>349</v>
      </c>
      <c r="G10" s="6">
        <v>1</v>
      </c>
      <c r="H10" s="7">
        <v>0.142892568258421</v>
      </c>
      <c r="I10" s="9">
        <f t="shared" si="0"/>
        <v>0.142892568258421</v>
      </c>
      <c r="J10" s="10">
        <v>45296</v>
      </c>
    </row>
    <row r="11" spans="1:10" s="1" customFormat="1" ht="16.5" customHeight="1">
      <c r="A11" s="12" t="s">
        <v>16</v>
      </c>
      <c r="B11" s="13" t="s">
        <v>345</v>
      </c>
      <c r="C11" s="13" t="s">
        <v>346</v>
      </c>
      <c r="D11" s="12" t="s">
        <v>765</v>
      </c>
      <c r="E11" s="12" t="s">
        <v>766</v>
      </c>
      <c r="F11" s="13" t="s">
        <v>349</v>
      </c>
      <c r="G11" s="14">
        <v>1</v>
      </c>
      <c r="H11" s="7">
        <v>0.42059629619175398</v>
      </c>
      <c r="I11" s="9">
        <f t="shared" si="0"/>
        <v>0.42059629619175398</v>
      </c>
      <c r="J11" s="16">
        <v>45296</v>
      </c>
    </row>
    <row r="12" spans="1:10" s="1" customFormat="1" ht="16.5" customHeight="1">
      <c r="A12" s="4" t="s">
        <v>16</v>
      </c>
      <c r="B12" s="5" t="s">
        <v>345</v>
      </c>
      <c r="C12" s="5" t="s">
        <v>346</v>
      </c>
      <c r="D12" s="4" t="s">
        <v>767</v>
      </c>
      <c r="E12" s="4" t="s">
        <v>768</v>
      </c>
      <c r="F12" s="5" t="s">
        <v>349</v>
      </c>
      <c r="G12" s="6">
        <v>1</v>
      </c>
      <c r="H12" s="7">
        <v>0.47788000000000003</v>
      </c>
      <c r="I12" s="9">
        <f t="shared" si="0"/>
        <v>0.47788000000000003</v>
      </c>
      <c r="J12" s="10">
        <v>45296</v>
      </c>
    </row>
    <row r="13" spans="1:10" s="1" customFormat="1" ht="16.5" customHeight="1">
      <c r="A13" s="12" t="s">
        <v>16</v>
      </c>
      <c r="B13" s="13" t="s">
        <v>345</v>
      </c>
      <c r="C13" s="13" t="s">
        <v>346</v>
      </c>
      <c r="D13" s="12" t="s">
        <v>769</v>
      </c>
      <c r="E13" s="12" t="s">
        <v>770</v>
      </c>
      <c r="F13" s="13" t="s">
        <v>349</v>
      </c>
      <c r="G13" s="14">
        <v>1</v>
      </c>
      <c r="H13" s="7">
        <v>0.148096335288421</v>
      </c>
      <c r="I13" s="9">
        <f t="shared" si="0"/>
        <v>0.148096335288421</v>
      </c>
      <c r="J13" s="16">
        <v>45296</v>
      </c>
    </row>
    <row r="14" spans="1:10" s="1" customFormat="1" ht="16.5" customHeight="1">
      <c r="A14" s="4" t="s">
        <v>16</v>
      </c>
      <c r="B14" s="5" t="s">
        <v>345</v>
      </c>
      <c r="C14" s="5" t="s">
        <v>346</v>
      </c>
      <c r="D14" s="4" t="s">
        <v>771</v>
      </c>
      <c r="E14" s="4" t="s">
        <v>772</v>
      </c>
      <c r="F14" s="5" t="s">
        <v>349</v>
      </c>
      <c r="G14" s="6">
        <v>1</v>
      </c>
      <c r="H14" s="7">
        <v>0.46860230378877199</v>
      </c>
      <c r="I14" s="9">
        <f t="shared" si="0"/>
        <v>0.46860230378877199</v>
      </c>
      <c r="J14" s="10">
        <v>45296</v>
      </c>
    </row>
    <row r="15" spans="1:10" s="1" customFormat="1" ht="16.5" customHeight="1">
      <c r="A15" s="12" t="s">
        <v>16</v>
      </c>
      <c r="B15" s="13" t="s">
        <v>345</v>
      </c>
      <c r="C15" s="13" t="s">
        <v>346</v>
      </c>
      <c r="D15" s="12" t="s">
        <v>773</v>
      </c>
      <c r="E15" s="12" t="s">
        <v>774</v>
      </c>
      <c r="F15" s="13" t="s">
        <v>775</v>
      </c>
      <c r="G15" s="14">
        <v>1</v>
      </c>
      <c r="H15" s="7">
        <v>2.7525846153846198</v>
      </c>
      <c r="I15" s="9">
        <f t="shared" si="0"/>
        <v>2.7525846153846198</v>
      </c>
      <c r="J15" s="16">
        <v>45296</v>
      </c>
    </row>
    <row r="16" spans="1:10" s="1" customFormat="1" ht="16.5" customHeight="1">
      <c r="A16" s="4" t="s">
        <v>16</v>
      </c>
      <c r="B16" s="5" t="s">
        <v>345</v>
      </c>
      <c r="C16" s="5" t="s">
        <v>346</v>
      </c>
      <c r="D16" s="4" t="s">
        <v>779</v>
      </c>
      <c r="E16" s="4" t="s">
        <v>780</v>
      </c>
      <c r="F16" s="5" t="s">
        <v>349</v>
      </c>
      <c r="G16" s="6">
        <v>1</v>
      </c>
      <c r="H16" s="7">
        <v>2.693705047825</v>
      </c>
      <c r="I16" s="9">
        <f t="shared" si="0"/>
        <v>2.693705047825</v>
      </c>
      <c r="J16" s="10">
        <v>45296</v>
      </c>
    </row>
    <row r="17" spans="1:10" s="1" customFormat="1" ht="16.5" customHeight="1">
      <c r="A17" s="12" t="s">
        <v>16</v>
      </c>
      <c r="B17" s="13" t="s">
        <v>345</v>
      </c>
      <c r="C17" s="13" t="s">
        <v>346</v>
      </c>
      <c r="D17" s="12" t="s">
        <v>781</v>
      </c>
      <c r="E17" s="12" t="s">
        <v>782</v>
      </c>
      <c r="F17" s="13" t="s">
        <v>783</v>
      </c>
      <c r="G17" s="14">
        <v>1</v>
      </c>
      <c r="H17" s="7">
        <v>3.85</v>
      </c>
      <c r="I17" s="9">
        <f t="shared" si="0"/>
        <v>3.85</v>
      </c>
      <c r="J17" s="16">
        <v>45296</v>
      </c>
    </row>
    <row r="18" spans="1:10" s="1" customFormat="1" ht="16.5" customHeight="1">
      <c r="A18" s="4" t="s">
        <v>16</v>
      </c>
      <c r="B18" s="5" t="s">
        <v>345</v>
      </c>
      <c r="C18" s="5" t="s">
        <v>346</v>
      </c>
      <c r="D18" s="4" t="s">
        <v>914</v>
      </c>
      <c r="E18" s="4" t="s">
        <v>915</v>
      </c>
      <c r="F18" s="5" t="s">
        <v>916</v>
      </c>
      <c r="G18" s="6">
        <v>1</v>
      </c>
      <c r="H18" s="7">
        <v>1.8637358907928701</v>
      </c>
      <c r="I18" s="9">
        <f t="shared" si="0"/>
        <v>1.8637358907928701</v>
      </c>
      <c r="J18" s="10">
        <v>45296</v>
      </c>
    </row>
    <row r="19" spans="1:10" s="1" customFormat="1" ht="16.5" customHeight="1">
      <c r="A19" s="12" t="s">
        <v>16</v>
      </c>
      <c r="B19" s="13" t="s">
        <v>345</v>
      </c>
      <c r="C19" s="13" t="s">
        <v>346</v>
      </c>
      <c r="D19" s="12" t="s">
        <v>542</v>
      </c>
      <c r="E19" s="12" t="s">
        <v>543</v>
      </c>
      <c r="F19" s="13" t="s">
        <v>349</v>
      </c>
      <c r="G19" s="14">
        <v>1</v>
      </c>
      <c r="H19" s="7">
        <v>2.25664E-2</v>
      </c>
      <c r="I19" s="9">
        <f t="shared" si="0"/>
        <v>2.25664E-2</v>
      </c>
      <c r="J19" s="16">
        <v>45559</v>
      </c>
    </row>
    <row r="20" spans="1:10">
      <c r="I20" s="11">
        <f>SUM(I2:I19)</f>
        <v>18.3995822175965</v>
      </c>
    </row>
  </sheetData>
  <phoneticPr fontId="20" type="noConversion"/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M30" sqref="M3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75" customWidth="1"/>
    <col min="6" max="6" width="10.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112</v>
      </c>
      <c r="B2" s="5" t="s">
        <v>345</v>
      </c>
      <c r="C2" s="5" t="s">
        <v>346</v>
      </c>
      <c r="D2" s="4" t="s">
        <v>576</v>
      </c>
      <c r="E2" s="4" t="s">
        <v>577</v>
      </c>
      <c r="F2" s="5" t="s">
        <v>578</v>
      </c>
      <c r="G2" s="6">
        <v>2</v>
      </c>
      <c r="H2" s="7">
        <v>0.12</v>
      </c>
      <c r="I2" s="9">
        <f t="shared" ref="I2:I11" si="0">H2*G2</f>
        <v>0.24</v>
      </c>
      <c r="J2" s="10">
        <v>44189</v>
      </c>
    </row>
    <row r="3" spans="1:10" s="1" customFormat="1" ht="16.5" customHeight="1">
      <c r="A3" s="12" t="s">
        <v>112</v>
      </c>
      <c r="B3" s="13" t="s">
        <v>345</v>
      </c>
      <c r="C3" s="13" t="s">
        <v>346</v>
      </c>
      <c r="D3" s="12" t="s">
        <v>917</v>
      </c>
      <c r="E3" s="12" t="s">
        <v>918</v>
      </c>
      <c r="F3" s="13" t="s">
        <v>349</v>
      </c>
      <c r="G3" s="14">
        <v>1</v>
      </c>
      <c r="H3" s="7">
        <v>1.254</v>
      </c>
      <c r="I3" s="9">
        <f t="shared" si="0"/>
        <v>1.254</v>
      </c>
      <c r="J3" s="16">
        <v>44348</v>
      </c>
    </row>
    <row r="4" spans="1:10" s="1" customFormat="1" ht="16.5" customHeight="1">
      <c r="A4" s="4" t="s">
        <v>112</v>
      </c>
      <c r="B4" s="5" t="s">
        <v>345</v>
      </c>
      <c r="C4" s="5" t="s">
        <v>346</v>
      </c>
      <c r="D4" s="4" t="s">
        <v>919</v>
      </c>
      <c r="E4" s="4" t="s">
        <v>920</v>
      </c>
      <c r="F4" s="5" t="s">
        <v>349</v>
      </c>
      <c r="G4" s="6">
        <v>1</v>
      </c>
      <c r="H4" s="7">
        <f>I31</f>
        <v>8.2928524607942897</v>
      </c>
      <c r="I4" s="9">
        <f t="shared" si="0"/>
        <v>8.2928524607942897</v>
      </c>
      <c r="J4" s="10">
        <v>45467</v>
      </c>
    </row>
    <row r="5" spans="1:10" s="1" customFormat="1" ht="16.5" customHeight="1">
      <c r="A5" s="12" t="s">
        <v>112</v>
      </c>
      <c r="B5" s="13" t="s">
        <v>345</v>
      </c>
      <c r="C5" s="13" t="s">
        <v>346</v>
      </c>
      <c r="D5" s="12" t="s">
        <v>588</v>
      </c>
      <c r="E5" s="12" t="s">
        <v>589</v>
      </c>
      <c r="F5" s="13" t="s">
        <v>349</v>
      </c>
      <c r="G5" s="14">
        <v>1</v>
      </c>
      <c r="H5" s="7">
        <v>0.45889185764705898</v>
      </c>
      <c r="I5" s="9">
        <f t="shared" si="0"/>
        <v>0.45889185764705898</v>
      </c>
      <c r="J5" s="16">
        <v>44189</v>
      </c>
    </row>
    <row r="6" spans="1:10" s="1" customFormat="1" ht="16.5" customHeight="1">
      <c r="A6" s="4" t="s">
        <v>112</v>
      </c>
      <c r="B6" s="5" t="s">
        <v>345</v>
      </c>
      <c r="C6" s="5" t="s">
        <v>346</v>
      </c>
      <c r="D6" s="4" t="s">
        <v>463</v>
      </c>
      <c r="E6" s="4" t="s">
        <v>464</v>
      </c>
      <c r="F6" s="5" t="s">
        <v>465</v>
      </c>
      <c r="G6" s="6">
        <v>0.02</v>
      </c>
      <c r="H6" s="7">
        <v>6.2127999999999997</v>
      </c>
      <c r="I6" s="9">
        <f t="shared" si="0"/>
        <v>0.12425600000000001</v>
      </c>
      <c r="J6" s="10">
        <v>44469</v>
      </c>
    </row>
    <row r="7" spans="1:10" s="1" customFormat="1" ht="16.5" customHeight="1">
      <c r="A7" s="12" t="s">
        <v>112</v>
      </c>
      <c r="B7" s="13" t="s">
        <v>345</v>
      </c>
      <c r="C7" s="13" t="s">
        <v>346</v>
      </c>
      <c r="D7" s="12" t="s">
        <v>440</v>
      </c>
      <c r="E7" s="12" t="s">
        <v>441</v>
      </c>
      <c r="F7" s="13" t="s">
        <v>442</v>
      </c>
      <c r="G7" s="14">
        <v>0.08</v>
      </c>
      <c r="H7" s="7">
        <v>0.40350000000000003</v>
      </c>
      <c r="I7" s="9">
        <f t="shared" si="0"/>
        <v>3.2280000000000003E-2</v>
      </c>
      <c r="J7" s="16">
        <v>44469</v>
      </c>
    </row>
    <row r="8" spans="1:10" s="1" customFormat="1" ht="16.5" customHeight="1">
      <c r="A8" s="4" t="s">
        <v>112</v>
      </c>
      <c r="B8" s="5" t="s">
        <v>345</v>
      </c>
      <c r="C8" s="5" t="s">
        <v>346</v>
      </c>
      <c r="D8" s="4" t="s">
        <v>921</v>
      </c>
      <c r="E8" s="4" t="s">
        <v>922</v>
      </c>
      <c r="F8" s="5" t="s">
        <v>349</v>
      </c>
      <c r="G8" s="6">
        <v>1</v>
      </c>
      <c r="H8" s="7">
        <v>0.95</v>
      </c>
      <c r="I8" s="9">
        <f t="shared" si="0"/>
        <v>0.95</v>
      </c>
      <c r="J8" s="10">
        <v>44189</v>
      </c>
    </row>
    <row r="9" spans="1:10" s="1" customFormat="1" ht="16.5" customHeight="1">
      <c r="A9" s="12" t="s">
        <v>112</v>
      </c>
      <c r="B9" s="13" t="s">
        <v>345</v>
      </c>
      <c r="C9" s="13" t="s">
        <v>346</v>
      </c>
      <c r="D9" s="12" t="s">
        <v>923</v>
      </c>
      <c r="E9" s="12" t="s">
        <v>924</v>
      </c>
      <c r="F9" s="13" t="s">
        <v>925</v>
      </c>
      <c r="G9" s="14">
        <v>1</v>
      </c>
      <c r="H9" s="7">
        <v>1.89955238026316</v>
      </c>
      <c r="I9" s="9">
        <f t="shared" si="0"/>
        <v>1.89955238026316</v>
      </c>
      <c r="J9" s="16">
        <v>44189</v>
      </c>
    </row>
    <row r="10" spans="1:10" s="1" customFormat="1" ht="16.5" customHeight="1">
      <c r="A10" s="4" t="s">
        <v>112</v>
      </c>
      <c r="B10" s="5" t="s">
        <v>345</v>
      </c>
      <c r="C10" s="5" t="s">
        <v>346</v>
      </c>
      <c r="D10" s="4" t="s">
        <v>926</v>
      </c>
      <c r="E10" s="4" t="s">
        <v>927</v>
      </c>
      <c r="F10" s="5" t="s">
        <v>349</v>
      </c>
      <c r="G10" s="6">
        <v>1</v>
      </c>
      <c r="H10" s="7">
        <v>1.14296686929825</v>
      </c>
      <c r="I10" s="9">
        <f t="shared" si="0"/>
        <v>1.14296686929825</v>
      </c>
      <c r="J10" s="10">
        <v>44189</v>
      </c>
    </row>
    <row r="11" spans="1:10" s="1" customFormat="1" ht="16.5" customHeight="1">
      <c r="A11" s="12" t="s">
        <v>112</v>
      </c>
      <c r="B11" s="13" t="s">
        <v>345</v>
      </c>
      <c r="C11" s="13" t="s">
        <v>346</v>
      </c>
      <c r="D11" s="12" t="s">
        <v>542</v>
      </c>
      <c r="E11" s="12" t="s">
        <v>543</v>
      </c>
      <c r="F11" s="13" t="s">
        <v>349</v>
      </c>
      <c r="G11" s="14">
        <v>1</v>
      </c>
      <c r="H11" s="7">
        <v>2.25664E-2</v>
      </c>
      <c r="I11" s="9">
        <f t="shared" si="0"/>
        <v>2.25664E-2</v>
      </c>
      <c r="J11" s="16">
        <v>45559</v>
      </c>
    </row>
    <row r="12" spans="1:10">
      <c r="I12" s="11">
        <f>SUM(I2:I11)</f>
        <v>14.4173659680028</v>
      </c>
    </row>
    <row r="14" spans="1:10" s="1" customFormat="1" ht="12.75">
      <c r="A14" s="2" t="s">
        <v>336</v>
      </c>
      <c r="B14" s="2" t="s">
        <v>337</v>
      </c>
      <c r="C14" s="2" t="s">
        <v>338</v>
      </c>
      <c r="D14" s="2" t="s">
        <v>339</v>
      </c>
      <c r="E14" s="2" t="s">
        <v>340</v>
      </c>
      <c r="F14" s="2" t="s">
        <v>340</v>
      </c>
      <c r="G14" s="3" t="s">
        <v>341</v>
      </c>
      <c r="H14" s="3" t="s">
        <v>342</v>
      </c>
      <c r="I14" s="3" t="s">
        <v>343</v>
      </c>
      <c r="J14" s="8" t="s">
        <v>344</v>
      </c>
    </row>
    <row r="15" spans="1:10" s="1" customFormat="1" ht="16.5" customHeight="1">
      <c r="A15" s="4" t="s">
        <v>919</v>
      </c>
      <c r="B15" s="5" t="s">
        <v>345</v>
      </c>
      <c r="C15" s="5" t="s">
        <v>346</v>
      </c>
      <c r="D15" s="4" t="s">
        <v>276</v>
      </c>
      <c r="E15" s="4" t="s">
        <v>277</v>
      </c>
      <c r="F15" s="5" t="s">
        <v>605</v>
      </c>
      <c r="G15" s="6">
        <v>2</v>
      </c>
      <c r="H15" s="7">
        <v>0.77649999999999997</v>
      </c>
      <c r="I15" s="9">
        <f t="shared" ref="I15:I30" si="1">H15*G15</f>
        <v>1.5529999999999999</v>
      </c>
      <c r="J15" s="10">
        <v>45649</v>
      </c>
    </row>
    <row r="16" spans="1:10" s="1" customFormat="1" ht="16.5" customHeight="1">
      <c r="A16" s="12" t="s">
        <v>919</v>
      </c>
      <c r="B16" s="13" t="s">
        <v>345</v>
      </c>
      <c r="C16" s="13" t="s">
        <v>346</v>
      </c>
      <c r="D16" s="12" t="s">
        <v>544</v>
      </c>
      <c r="E16" s="12" t="s">
        <v>545</v>
      </c>
      <c r="F16" s="13" t="s">
        <v>546</v>
      </c>
      <c r="G16" s="14">
        <v>2</v>
      </c>
      <c r="H16" s="7">
        <v>0.05</v>
      </c>
      <c r="I16" s="9">
        <f t="shared" si="1"/>
        <v>0.1</v>
      </c>
      <c r="J16" s="16">
        <v>45467</v>
      </c>
    </row>
    <row r="17" spans="1:10" s="1" customFormat="1" ht="16.5" customHeight="1">
      <c r="A17" s="4" t="s">
        <v>919</v>
      </c>
      <c r="B17" s="5" t="s">
        <v>345</v>
      </c>
      <c r="C17" s="5" t="s">
        <v>346</v>
      </c>
      <c r="D17" s="4" t="s">
        <v>928</v>
      </c>
      <c r="E17" s="4" t="s">
        <v>423</v>
      </c>
      <c r="F17" s="5" t="s">
        <v>929</v>
      </c>
      <c r="G17" s="6">
        <v>1</v>
      </c>
      <c r="H17" s="7">
        <v>0.78</v>
      </c>
      <c r="I17" s="9">
        <f t="shared" si="1"/>
        <v>0.78</v>
      </c>
      <c r="J17" s="10">
        <v>45467</v>
      </c>
    </row>
    <row r="18" spans="1:10" s="1" customFormat="1" ht="16.5" customHeight="1">
      <c r="A18" s="12" t="s">
        <v>919</v>
      </c>
      <c r="B18" s="13" t="s">
        <v>345</v>
      </c>
      <c r="C18" s="13" t="s">
        <v>346</v>
      </c>
      <c r="D18" s="12" t="s">
        <v>609</v>
      </c>
      <c r="E18" s="12" t="s">
        <v>610</v>
      </c>
      <c r="F18" s="13" t="s">
        <v>611</v>
      </c>
      <c r="G18" s="14">
        <v>2</v>
      </c>
      <c r="H18" s="7">
        <v>9.4899999999999998E-2</v>
      </c>
      <c r="I18" s="9">
        <f t="shared" si="1"/>
        <v>0.1898</v>
      </c>
      <c r="J18" s="16">
        <v>45467</v>
      </c>
    </row>
    <row r="19" spans="1:10" s="1" customFormat="1" ht="16.5" customHeight="1">
      <c r="A19" s="4" t="s">
        <v>919</v>
      </c>
      <c r="B19" s="5" t="s">
        <v>345</v>
      </c>
      <c r="C19" s="5" t="s">
        <v>346</v>
      </c>
      <c r="D19" s="4" t="s">
        <v>612</v>
      </c>
      <c r="E19" s="4" t="s">
        <v>613</v>
      </c>
      <c r="F19" s="5" t="s">
        <v>614</v>
      </c>
      <c r="G19" s="6">
        <v>1</v>
      </c>
      <c r="H19" s="7">
        <v>0.12</v>
      </c>
      <c r="I19" s="9">
        <f t="shared" si="1"/>
        <v>0.12</v>
      </c>
      <c r="J19" s="10">
        <v>45594</v>
      </c>
    </row>
    <row r="20" spans="1:10" s="1" customFormat="1" ht="16.5" customHeight="1">
      <c r="A20" s="12" t="s">
        <v>919</v>
      </c>
      <c r="B20" s="13" t="s">
        <v>345</v>
      </c>
      <c r="C20" s="13" t="s">
        <v>346</v>
      </c>
      <c r="D20" s="12" t="s">
        <v>615</v>
      </c>
      <c r="E20" s="12" t="s">
        <v>616</v>
      </c>
      <c r="F20" s="13" t="s">
        <v>349</v>
      </c>
      <c r="G20" s="14">
        <v>1</v>
      </c>
      <c r="H20" s="7">
        <v>1.0566749865384599</v>
      </c>
      <c r="I20" s="9">
        <f t="shared" si="1"/>
        <v>1.0566749865384599</v>
      </c>
      <c r="J20" s="16">
        <v>45467</v>
      </c>
    </row>
    <row r="21" spans="1:10" s="1" customFormat="1" ht="16.5" customHeight="1">
      <c r="A21" s="4" t="s">
        <v>919</v>
      </c>
      <c r="B21" s="5" t="s">
        <v>345</v>
      </c>
      <c r="C21" s="5" t="s">
        <v>346</v>
      </c>
      <c r="D21" s="4" t="s">
        <v>617</v>
      </c>
      <c r="E21" s="4" t="s">
        <v>618</v>
      </c>
      <c r="F21" s="5" t="s">
        <v>619</v>
      </c>
      <c r="G21" s="6">
        <v>2</v>
      </c>
      <c r="H21" s="7">
        <v>0.40276685208333302</v>
      </c>
      <c r="I21" s="9">
        <f t="shared" si="1"/>
        <v>0.80553370416666603</v>
      </c>
      <c r="J21" s="10">
        <v>45467</v>
      </c>
    </row>
    <row r="22" spans="1:10" s="1" customFormat="1" ht="16.5" customHeight="1">
      <c r="A22" s="12" t="s">
        <v>919</v>
      </c>
      <c r="B22" s="13" t="s">
        <v>345</v>
      </c>
      <c r="C22" s="13" t="s">
        <v>346</v>
      </c>
      <c r="D22" s="12" t="s">
        <v>620</v>
      </c>
      <c r="E22" s="12" t="s">
        <v>621</v>
      </c>
      <c r="F22" s="13" t="s">
        <v>349</v>
      </c>
      <c r="G22" s="14">
        <v>1</v>
      </c>
      <c r="H22" s="7">
        <v>0.35007122512820499</v>
      </c>
      <c r="I22" s="9">
        <f t="shared" si="1"/>
        <v>0.35007122512820499</v>
      </c>
      <c r="J22" s="16">
        <v>45467</v>
      </c>
    </row>
    <row r="23" spans="1:10" s="1" customFormat="1" ht="16.5" customHeight="1">
      <c r="A23" s="4" t="s">
        <v>919</v>
      </c>
      <c r="B23" s="5" t="s">
        <v>345</v>
      </c>
      <c r="C23" s="5" t="s">
        <v>346</v>
      </c>
      <c r="D23" s="4" t="s">
        <v>622</v>
      </c>
      <c r="E23" s="4" t="s">
        <v>623</v>
      </c>
      <c r="F23" s="5" t="s">
        <v>349</v>
      </c>
      <c r="G23" s="6">
        <v>3</v>
      </c>
      <c r="H23" s="7">
        <v>0.221911090659341</v>
      </c>
      <c r="I23" s="9">
        <f t="shared" si="1"/>
        <v>0.66573327197802301</v>
      </c>
      <c r="J23" s="10">
        <v>45594</v>
      </c>
    </row>
    <row r="24" spans="1:10" s="1" customFormat="1" ht="16.5" customHeight="1">
      <c r="A24" s="12" t="s">
        <v>919</v>
      </c>
      <c r="B24" s="13" t="s">
        <v>345</v>
      </c>
      <c r="C24" s="13" t="s">
        <v>346</v>
      </c>
      <c r="D24" s="12" t="s">
        <v>458</v>
      </c>
      <c r="E24" s="12" t="s">
        <v>459</v>
      </c>
      <c r="F24" s="13" t="s">
        <v>349</v>
      </c>
      <c r="G24" s="14">
        <v>4</v>
      </c>
      <c r="H24" s="7">
        <v>0.119628418245735</v>
      </c>
      <c r="I24" s="9">
        <f t="shared" si="1"/>
        <v>0.47851367298294001</v>
      </c>
      <c r="J24" s="16">
        <v>45467</v>
      </c>
    </row>
    <row r="25" spans="1:10" s="1" customFormat="1" ht="16.5" customHeight="1">
      <c r="A25" s="4" t="s">
        <v>919</v>
      </c>
      <c r="B25" s="5" t="s">
        <v>345</v>
      </c>
      <c r="C25" s="5" t="s">
        <v>346</v>
      </c>
      <c r="D25" s="4" t="s">
        <v>624</v>
      </c>
      <c r="E25" s="4" t="s">
        <v>625</v>
      </c>
      <c r="F25" s="5" t="s">
        <v>626</v>
      </c>
      <c r="G25" s="6">
        <v>2</v>
      </c>
      <c r="H25" s="7">
        <v>0.51729999999999998</v>
      </c>
      <c r="I25" s="9">
        <f t="shared" si="1"/>
        <v>1.0346</v>
      </c>
      <c r="J25" s="10">
        <v>45467</v>
      </c>
    </row>
    <row r="26" spans="1:10" s="1" customFormat="1" ht="16.5" customHeight="1">
      <c r="A26" s="12" t="s">
        <v>919</v>
      </c>
      <c r="B26" s="13" t="s">
        <v>345</v>
      </c>
      <c r="C26" s="13" t="s">
        <v>346</v>
      </c>
      <c r="D26" s="12" t="s">
        <v>627</v>
      </c>
      <c r="E26" s="12" t="s">
        <v>628</v>
      </c>
      <c r="F26" s="13" t="s">
        <v>629</v>
      </c>
      <c r="G26" s="14">
        <v>2</v>
      </c>
      <c r="H26" s="7">
        <v>0.1429</v>
      </c>
      <c r="I26" s="9">
        <f t="shared" si="1"/>
        <v>0.2858</v>
      </c>
      <c r="J26" s="16">
        <v>45467</v>
      </c>
    </row>
    <row r="27" spans="1:10" s="1" customFormat="1" ht="16.5" customHeight="1">
      <c r="A27" s="4" t="s">
        <v>919</v>
      </c>
      <c r="B27" s="5" t="s">
        <v>345</v>
      </c>
      <c r="C27" s="5" t="s">
        <v>346</v>
      </c>
      <c r="D27" s="4" t="s">
        <v>630</v>
      </c>
      <c r="E27" s="4" t="s">
        <v>631</v>
      </c>
      <c r="F27" s="5" t="s">
        <v>632</v>
      </c>
      <c r="G27" s="6">
        <v>3</v>
      </c>
      <c r="H27" s="7">
        <v>0.13569999999999999</v>
      </c>
      <c r="I27" s="9">
        <f t="shared" si="1"/>
        <v>0.40710000000000002</v>
      </c>
      <c r="J27" s="10">
        <v>45594</v>
      </c>
    </row>
    <row r="28" spans="1:10" s="1" customFormat="1" ht="16.5" customHeight="1">
      <c r="A28" s="12" t="s">
        <v>919</v>
      </c>
      <c r="B28" s="13" t="s">
        <v>345</v>
      </c>
      <c r="C28" s="13" t="s">
        <v>346</v>
      </c>
      <c r="D28" s="12" t="s">
        <v>460</v>
      </c>
      <c r="E28" s="12" t="s">
        <v>461</v>
      </c>
      <c r="F28" s="13" t="s">
        <v>462</v>
      </c>
      <c r="G28" s="14">
        <v>3</v>
      </c>
      <c r="H28" s="7">
        <v>6.2700000000000006E-2</v>
      </c>
      <c r="I28" s="9">
        <f t="shared" si="1"/>
        <v>0.18809999999999999</v>
      </c>
      <c r="J28" s="16">
        <v>45467</v>
      </c>
    </row>
    <row r="29" spans="1:10" s="1" customFormat="1" ht="16.5" customHeight="1">
      <c r="A29" s="4" t="s">
        <v>919</v>
      </c>
      <c r="B29" s="5" t="s">
        <v>345</v>
      </c>
      <c r="C29" s="5" t="s">
        <v>346</v>
      </c>
      <c r="D29" s="4" t="s">
        <v>573</v>
      </c>
      <c r="E29" s="4" t="s">
        <v>574</v>
      </c>
      <c r="F29" s="5" t="s">
        <v>575</v>
      </c>
      <c r="G29" s="6">
        <v>1</v>
      </c>
      <c r="H29" s="7">
        <v>0.26550000000000001</v>
      </c>
      <c r="I29" s="9">
        <f t="shared" si="1"/>
        <v>0.26550000000000001</v>
      </c>
      <c r="J29" s="10">
        <v>45467</v>
      </c>
    </row>
    <row r="30" spans="1:10" s="1" customFormat="1" ht="16.5" customHeight="1">
      <c r="A30" s="12" t="s">
        <v>919</v>
      </c>
      <c r="B30" s="13" t="s">
        <v>345</v>
      </c>
      <c r="C30" s="13" t="s">
        <v>346</v>
      </c>
      <c r="D30" s="12" t="s">
        <v>463</v>
      </c>
      <c r="E30" s="12" t="s">
        <v>464</v>
      </c>
      <c r="F30" s="13" t="s">
        <v>465</v>
      </c>
      <c r="G30" s="14">
        <v>2E-3</v>
      </c>
      <c r="H30" s="7">
        <v>6.2127999999999997</v>
      </c>
      <c r="I30" s="9">
        <f t="shared" si="1"/>
        <v>1.24256E-2</v>
      </c>
      <c r="J30" s="16">
        <v>45467</v>
      </c>
    </row>
    <row r="31" spans="1:10">
      <c r="I31" s="11">
        <f>SUM(I15:I30)</f>
        <v>8.2928524607942897</v>
      </c>
    </row>
  </sheetData>
  <phoneticPr fontId="20" type="noConversion"/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P35" sqref="P35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75" customWidth="1"/>
    <col min="6" max="6" width="5.125" customWidth="1"/>
    <col min="7" max="7" width="9.25" style="11" customWidth="1"/>
    <col min="8" max="9" width="7.75" style="11" customWidth="1"/>
    <col min="10" max="10" width="7.7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153</v>
      </c>
      <c r="B2" s="5" t="s">
        <v>345</v>
      </c>
      <c r="C2" s="5" t="s">
        <v>346</v>
      </c>
      <c r="D2" s="4" t="s">
        <v>844</v>
      </c>
      <c r="E2" s="4" t="s">
        <v>845</v>
      </c>
      <c r="F2" s="5" t="s">
        <v>349</v>
      </c>
      <c r="G2" s="6">
        <v>2</v>
      </c>
      <c r="H2" s="7">
        <v>0.58850000000000002</v>
      </c>
      <c r="I2" s="9">
        <f t="shared" ref="I2:I7" si="0">H2*G2</f>
        <v>1.177</v>
      </c>
      <c r="J2" s="10">
        <v>44232</v>
      </c>
    </row>
    <row r="3" spans="1:10" s="1" customFormat="1" ht="16.5" customHeight="1">
      <c r="A3" s="12" t="s">
        <v>153</v>
      </c>
      <c r="B3" s="13" t="s">
        <v>345</v>
      </c>
      <c r="C3" s="13" t="s">
        <v>346</v>
      </c>
      <c r="D3" s="12" t="s">
        <v>930</v>
      </c>
      <c r="E3" s="12" t="s">
        <v>931</v>
      </c>
      <c r="F3" s="13" t="s">
        <v>482</v>
      </c>
      <c r="G3" s="14">
        <v>1</v>
      </c>
      <c r="H3" s="7">
        <v>4.25</v>
      </c>
      <c r="I3" s="9">
        <f t="shared" si="0"/>
        <v>4.25</v>
      </c>
      <c r="J3" s="16">
        <v>44232</v>
      </c>
    </row>
    <row r="4" spans="1:10" s="1" customFormat="1" ht="16.5" customHeight="1">
      <c r="A4" s="4" t="s">
        <v>153</v>
      </c>
      <c r="B4" s="5" t="s">
        <v>345</v>
      </c>
      <c r="C4" s="5" t="s">
        <v>346</v>
      </c>
      <c r="D4" s="4" t="s">
        <v>932</v>
      </c>
      <c r="E4" s="4" t="s">
        <v>851</v>
      </c>
      <c r="F4" s="5" t="s">
        <v>482</v>
      </c>
      <c r="G4" s="6">
        <v>1</v>
      </c>
      <c r="H4" s="7">
        <v>0.843810363360324</v>
      </c>
      <c r="I4" s="9">
        <f t="shared" si="0"/>
        <v>0.843810363360324</v>
      </c>
      <c r="J4" s="10">
        <v>44232</v>
      </c>
    </row>
    <row r="5" spans="1:10" s="1" customFormat="1" ht="16.5" customHeight="1">
      <c r="A5" s="12" t="s">
        <v>153</v>
      </c>
      <c r="B5" s="13" t="s">
        <v>345</v>
      </c>
      <c r="C5" s="13" t="s">
        <v>346</v>
      </c>
      <c r="D5" s="12" t="s">
        <v>933</v>
      </c>
      <c r="E5" s="12" t="s">
        <v>854</v>
      </c>
      <c r="F5" s="13" t="s">
        <v>482</v>
      </c>
      <c r="G5" s="14">
        <v>1</v>
      </c>
      <c r="H5" s="7">
        <v>0.780764471969697</v>
      </c>
      <c r="I5" s="9">
        <f t="shared" si="0"/>
        <v>0.780764471969697</v>
      </c>
      <c r="J5" s="16">
        <v>44232</v>
      </c>
    </row>
    <row r="6" spans="1:10" s="1" customFormat="1" ht="16.5" customHeight="1">
      <c r="A6" s="4" t="s">
        <v>153</v>
      </c>
      <c r="B6" s="5" t="s">
        <v>345</v>
      </c>
      <c r="C6" s="5" t="s">
        <v>346</v>
      </c>
      <c r="D6" s="4" t="s">
        <v>934</v>
      </c>
      <c r="E6" s="4" t="s">
        <v>935</v>
      </c>
      <c r="F6" s="5" t="s">
        <v>482</v>
      </c>
      <c r="G6" s="6">
        <v>1</v>
      </c>
      <c r="H6" s="7">
        <v>1.0662191071428599</v>
      </c>
      <c r="I6" s="9">
        <f t="shared" si="0"/>
        <v>1.0662191071428599</v>
      </c>
      <c r="J6" s="10">
        <v>44232</v>
      </c>
    </row>
    <row r="7" spans="1:10" s="1" customFormat="1" ht="16.5" customHeight="1">
      <c r="A7" s="12" t="s">
        <v>153</v>
      </c>
      <c r="B7" s="13" t="s">
        <v>345</v>
      </c>
      <c r="C7" s="13" t="s">
        <v>346</v>
      </c>
      <c r="D7" s="12" t="s">
        <v>542</v>
      </c>
      <c r="E7" s="12" t="s">
        <v>543</v>
      </c>
      <c r="F7" s="13" t="s">
        <v>349</v>
      </c>
      <c r="G7" s="14">
        <v>1</v>
      </c>
      <c r="H7" s="7">
        <v>2.25664E-2</v>
      </c>
      <c r="I7" s="9">
        <f t="shared" si="0"/>
        <v>2.25664E-2</v>
      </c>
      <c r="J7" s="16">
        <v>44746</v>
      </c>
    </row>
    <row r="8" spans="1:10">
      <c r="I8" s="11">
        <f>SUM(I2:I7)</f>
        <v>8.1403603424728797</v>
      </c>
    </row>
  </sheetData>
  <phoneticPr fontId="20" type="noConversion"/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N33" sqref="N33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125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3</v>
      </c>
      <c r="H2" s="7">
        <v>0.05</v>
      </c>
      <c r="I2" s="9">
        <f t="shared" ref="I2:I9" si="0">H2*G2</f>
        <v>0.15</v>
      </c>
      <c r="J2" s="10">
        <v>44927</v>
      </c>
    </row>
    <row r="3" spans="1:10" s="1" customFormat="1" ht="16.5" customHeight="1">
      <c r="A3" s="12" t="s">
        <v>125</v>
      </c>
      <c r="B3" s="13" t="s">
        <v>345</v>
      </c>
      <c r="C3" s="13" t="s">
        <v>346</v>
      </c>
      <c r="D3" s="12" t="s">
        <v>801</v>
      </c>
      <c r="E3" s="12" t="s">
        <v>802</v>
      </c>
      <c r="F3" s="13" t="s">
        <v>349</v>
      </c>
      <c r="G3" s="14">
        <v>1</v>
      </c>
      <c r="H3" s="7">
        <f>I20</f>
        <v>22.9076603926645</v>
      </c>
      <c r="I3" s="9">
        <f t="shared" si="0"/>
        <v>22.9076603926645</v>
      </c>
      <c r="J3" s="16">
        <v>45265</v>
      </c>
    </row>
    <row r="4" spans="1:10" s="1" customFormat="1" ht="16.5" customHeight="1">
      <c r="A4" s="4" t="s">
        <v>125</v>
      </c>
      <c r="B4" s="5" t="s">
        <v>345</v>
      </c>
      <c r="C4" s="5" t="s">
        <v>346</v>
      </c>
      <c r="D4" s="4" t="s">
        <v>437</v>
      </c>
      <c r="E4" s="4" t="s">
        <v>438</v>
      </c>
      <c r="F4" s="5" t="s">
        <v>439</v>
      </c>
      <c r="G4" s="6">
        <v>4.0000000000000001E-3</v>
      </c>
      <c r="H4" s="7">
        <v>6.1791999999999998</v>
      </c>
      <c r="I4" s="9">
        <f t="shared" si="0"/>
        <v>2.4716800000000001E-2</v>
      </c>
      <c r="J4" s="10">
        <v>45048</v>
      </c>
    </row>
    <row r="5" spans="1:10" s="1" customFormat="1" ht="16.5" customHeight="1">
      <c r="A5" s="12" t="s">
        <v>125</v>
      </c>
      <c r="B5" s="13" t="s">
        <v>345</v>
      </c>
      <c r="C5" s="13" t="s">
        <v>346</v>
      </c>
      <c r="D5" s="12" t="s">
        <v>440</v>
      </c>
      <c r="E5" s="12" t="s">
        <v>441</v>
      </c>
      <c r="F5" s="13" t="s">
        <v>442</v>
      </c>
      <c r="G5" s="14">
        <v>2.4E-2</v>
      </c>
      <c r="H5" s="7">
        <v>0.40350000000000003</v>
      </c>
      <c r="I5" s="9">
        <f t="shared" si="0"/>
        <v>9.6839999999999999E-3</v>
      </c>
      <c r="J5" s="16">
        <v>45048</v>
      </c>
    </row>
    <row r="6" spans="1:10" s="1" customFormat="1" ht="16.5" customHeight="1">
      <c r="A6" s="4" t="s">
        <v>125</v>
      </c>
      <c r="B6" s="5" t="s">
        <v>345</v>
      </c>
      <c r="C6" s="5" t="s">
        <v>346</v>
      </c>
      <c r="D6" s="4" t="s">
        <v>803</v>
      </c>
      <c r="E6" s="4" t="s">
        <v>804</v>
      </c>
      <c r="F6" s="5" t="s">
        <v>482</v>
      </c>
      <c r="G6" s="6">
        <v>1</v>
      </c>
      <c r="H6" s="7">
        <v>0.74779759570312498</v>
      </c>
      <c r="I6" s="9">
        <f t="shared" si="0"/>
        <v>0.74779759570312498</v>
      </c>
      <c r="J6" s="10">
        <v>44044</v>
      </c>
    </row>
    <row r="7" spans="1:10" s="1" customFormat="1" ht="16.5" customHeight="1">
      <c r="A7" s="12" t="s">
        <v>125</v>
      </c>
      <c r="B7" s="13" t="s">
        <v>345</v>
      </c>
      <c r="C7" s="13" t="s">
        <v>346</v>
      </c>
      <c r="D7" s="12" t="s">
        <v>936</v>
      </c>
      <c r="E7" s="12" t="s">
        <v>937</v>
      </c>
      <c r="F7" s="13" t="s">
        <v>482</v>
      </c>
      <c r="G7" s="14">
        <v>1</v>
      </c>
      <c r="H7" s="7">
        <v>0.58933712326020404</v>
      </c>
      <c r="I7" s="9">
        <f t="shared" si="0"/>
        <v>0.58933712326020404</v>
      </c>
      <c r="J7" s="16">
        <v>44044</v>
      </c>
    </row>
    <row r="8" spans="1:10" s="1" customFormat="1" ht="16.5" customHeight="1">
      <c r="A8" s="4" t="s">
        <v>125</v>
      </c>
      <c r="B8" s="5" t="s">
        <v>345</v>
      </c>
      <c r="C8" s="5" t="s">
        <v>346</v>
      </c>
      <c r="D8" s="4" t="s">
        <v>938</v>
      </c>
      <c r="E8" s="4" t="s">
        <v>939</v>
      </c>
      <c r="F8" s="5" t="s">
        <v>482</v>
      </c>
      <c r="G8" s="6">
        <v>1</v>
      </c>
      <c r="H8" s="7">
        <v>0.58933712326020404</v>
      </c>
      <c r="I8" s="9">
        <f t="shared" si="0"/>
        <v>0.58933712326020404</v>
      </c>
      <c r="J8" s="10">
        <v>44044</v>
      </c>
    </row>
    <row r="9" spans="1:10" s="1" customFormat="1" ht="16.5" customHeight="1">
      <c r="A9" s="12" t="s">
        <v>125</v>
      </c>
      <c r="B9" s="13" t="s">
        <v>345</v>
      </c>
      <c r="C9" s="13" t="s">
        <v>346</v>
      </c>
      <c r="D9" s="12" t="s">
        <v>940</v>
      </c>
      <c r="E9" s="12" t="s">
        <v>941</v>
      </c>
      <c r="F9" s="13" t="s">
        <v>482</v>
      </c>
      <c r="G9" s="14">
        <v>1</v>
      </c>
      <c r="H9" s="7">
        <v>0.58933712326020404</v>
      </c>
      <c r="I9" s="9">
        <f t="shared" si="0"/>
        <v>0.58933712326020404</v>
      </c>
      <c r="J9" s="16">
        <v>44044</v>
      </c>
    </row>
    <row r="10" spans="1:10">
      <c r="I10" s="11">
        <f>SUM(I2:I9)</f>
        <v>25.607870158148302</v>
      </c>
    </row>
    <row r="12" spans="1:10" s="1" customFormat="1" ht="12.75">
      <c r="A12" s="2" t="s">
        <v>336</v>
      </c>
      <c r="B12" s="2" t="s">
        <v>337</v>
      </c>
      <c r="C12" s="2" t="s">
        <v>338</v>
      </c>
      <c r="D12" s="2" t="s">
        <v>339</v>
      </c>
      <c r="E12" s="2" t="s">
        <v>340</v>
      </c>
      <c r="F12" s="2" t="s">
        <v>340</v>
      </c>
      <c r="G12" s="3" t="s">
        <v>341</v>
      </c>
      <c r="H12" s="3" t="s">
        <v>342</v>
      </c>
      <c r="I12" s="3" t="s">
        <v>343</v>
      </c>
      <c r="J12" s="8" t="s">
        <v>344</v>
      </c>
    </row>
    <row r="13" spans="1:10" s="1" customFormat="1" ht="16.5" customHeight="1">
      <c r="A13" s="4" t="s">
        <v>801</v>
      </c>
      <c r="B13" s="5" t="s">
        <v>345</v>
      </c>
      <c r="C13" s="5" t="s">
        <v>346</v>
      </c>
      <c r="D13" s="4" t="s">
        <v>544</v>
      </c>
      <c r="E13" s="4" t="s">
        <v>545</v>
      </c>
      <c r="F13" s="5" t="s">
        <v>546</v>
      </c>
      <c r="G13" s="6">
        <v>1</v>
      </c>
      <c r="H13" s="7">
        <v>0.05</v>
      </c>
      <c r="I13" s="9">
        <f t="shared" ref="I13:I19" si="1">H13*G13</f>
        <v>0.05</v>
      </c>
      <c r="J13" s="10">
        <v>45196</v>
      </c>
    </row>
    <row r="14" spans="1:10" s="1" customFormat="1" ht="16.5" customHeight="1">
      <c r="A14" s="12" t="s">
        <v>801</v>
      </c>
      <c r="B14" s="13" t="s">
        <v>345</v>
      </c>
      <c r="C14" s="13" t="s">
        <v>346</v>
      </c>
      <c r="D14" s="12" t="s">
        <v>811</v>
      </c>
      <c r="E14" s="12" t="s">
        <v>517</v>
      </c>
      <c r="F14" s="13" t="s">
        <v>812</v>
      </c>
      <c r="G14" s="14">
        <v>2</v>
      </c>
      <c r="H14" s="7">
        <v>0.05</v>
      </c>
      <c r="I14" s="9">
        <f t="shared" si="1"/>
        <v>0.1</v>
      </c>
      <c r="J14" s="16">
        <v>45196</v>
      </c>
    </row>
    <row r="15" spans="1:10" s="1" customFormat="1" ht="16.5" customHeight="1">
      <c r="A15" s="4" t="s">
        <v>801</v>
      </c>
      <c r="B15" s="5" t="s">
        <v>345</v>
      </c>
      <c r="C15" s="5" t="s">
        <v>346</v>
      </c>
      <c r="D15" s="4" t="s">
        <v>813</v>
      </c>
      <c r="E15" s="4" t="s">
        <v>814</v>
      </c>
      <c r="F15" s="5" t="s">
        <v>349</v>
      </c>
      <c r="G15" s="6">
        <v>1</v>
      </c>
      <c r="H15" s="7">
        <v>0.63460000000000005</v>
      </c>
      <c r="I15" s="9">
        <f t="shared" si="1"/>
        <v>0.63460000000000005</v>
      </c>
      <c r="J15" s="10">
        <v>45196</v>
      </c>
    </row>
    <row r="16" spans="1:10" s="1" customFormat="1" ht="16.5" customHeight="1">
      <c r="A16" s="12" t="s">
        <v>801</v>
      </c>
      <c r="B16" s="13" t="s">
        <v>345</v>
      </c>
      <c r="C16" s="13" t="s">
        <v>346</v>
      </c>
      <c r="D16" s="12" t="s">
        <v>815</v>
      </c>
      <c r="E16" s="12" t="s">
        <v>816</v>
      </c>
      <c r="F16" s="13" t="s">
        <v>349</v>
      </c>
      <c r="G16" s="14">
        <v>8</v>
      </c>
      <c r="H16" s="7">
        <v>0.2</v>
      </c>
      <c r="I16" s="9">
        <f t="shared" si="1"/>
        <v>1.6</v>
      </c>
      <c r="J16" s="16">
        <v>45196</v>
      </c>
    </row>
    <row r="17" spans="1:10" s="1" customFormat="1" ht="16.5" customHeight="1">
      <c r="A17" s="4" t="s">
        <v>801</v>
      </c>
      <c r="B17" s="5" t="s">
        <v>345</v>
      </c>
      <c r="C17" s="5" t="s">
        <v>346</v>
      </c>
      <c r="D17" s="4" t="s">
        <v>817</v>
      </c>
      <c r="E17" s="4" t="s">
        <v>818</v>
      </c>
      <c r="F17" s="5" t="s">
        <v>349</v>
      </c>
      <c r="G17" s="6">
        <v>3</v>
      </c>
      <c r="H17" s="7">
        <f>I37</f>
        <v>6.6006071515548399</v>
      </c>
      <c r="I17" s="9">
        <f t="shared" si="1"/>
        <v>19.801821454664498</v>
      </c>
      <c r="J17" s="10">
        <v>45196</v>
      </c>
    </row>
    <row r="18" spans="1:10" s="1" customFormat="1" ht="16.5" customHeight="1">
      <c r="A18" s="12" t="s">
        <v>801</v>
      </c>
      <c r="B18" s="13" t="s">
        <v>345</v>
      </c>
      <c r="C18" s="13" t="s">
        <v>346</v>
      </c>
      <c r="D18" s="12" t="s">
        <v>819</v>
      </c>
      <c r="E18" s="12" t="s">
        <v>820</v>
      </c>
      <c r="F18" s="13" t="s">
        <v>349</v>
      </c>
      <c r="G18" s="14">
        <v>1</v>
      </c>
      <c r="H18" s="7">
        <v>0.5</v>
      </c>
      <c r="I18" s="9">
        <f t="shared" si="1"/>
        <v>0.5</v>
      </c>
      <c r="J18" s="16">
        <v>45261</v>
      </c>
    </row>
    <row r="19" spans="1:10" s="1" customFormat="1" ht="16.5" customHeight="1">
      <c r="A19" s="4" t="s">
        <v>801</v>
      </c>
      <c r="B19" s="5" t="s">
        <v>345</v>
      </c>
      <c r="C19" s="5" t="s">
        <v>346</v>
      </c>
      <c r="D19" s="4" t="s">
        <v>821</v>
      </c>
      <c r="E19" s="4" t="s">
        <v>822</v>
      </c>
      <c r="F19" s="5" t="s">
        <v>823</v>
      </c>
      <c r="G19" s="6">
        <v>5</v>
      </c>
      <c r="H19" s="7">
        <v>4.4247787599999998E-2</v>
      </c>
      <c r="I19" s="9">
        <f t="shared" si="1"/>
        <v>0.221238938</v>
      </c>
      <c r="J19" s="10">
        <v>45383</v>
      </c>
    </row>
    <row r="20" spans="1:10">
      <c r="I20" s="11">
        <f>SUM(I13:I19)</f>
        <v>22.9076603926645</v>
      </c>
    </row>
    <row r="22" spans="1:10" s="1" customFormat="1" ht="12.75">
      <c r="A22" s="2" t="s">
        <v>336</v>
      </c>
      <c r="B22" s="2" t="s">
        <v>337</v>
      </c>
      <c r="C22" s="2" t="s">
        <v>338</v>
      </c>
      <c r="D22" s="2" t="s">
        <v>339</v>
      </c>
      <c r="E22" s="2" t="s">
        <v>340</v>
      </c>
      <c r="F22" s="2" t="s">
        <v>340</v>
      </c>
      <c r="G22" s="3" t="s">
        <v>341</v>
      </c>
      <c r="H22" s="3" t="s">
        <v>342</v>
      </c>
      <c r="I22" s="3" t="s">
        <v>343</v>
      </c>
      <c r="J22" s="8" t="s">
        <v>344</v>
      </c>
    </row>
    <row r="23" spans="1:10" s="1" customFormat="1" ht="16.5" customHeight="1">
      <c r="A23" s="4" t="s">
        <v>817</v>
      </c>
      <c r="B23" s="5" t="s">
        <v>345</v>
      </c>
      <c r="C23" s="5" t="s">
        <v>346</v>
      </c>
      <c r="D23" s="4" t="s">
        <v>544</v>
      </c>
      <c r="E23" s="4" t="s">
        <v>545</v>
      </c>
      <c r="F23" s="5" t="s">
        <v>546</v>
      </c>
      <c r="G23" s="6">
        <v>2</v>
      </c>
      <c r="H23" s="7">
        <v>0.05</v>
      </c>
      <c r="I23" s="9">
        <f t="shared" ref="I23:I36" si="2">H23*G23</f>
        <v>0.1</v>
      </c>
      <c r="J23" s="10">
        <v>44866</v>
      </c>
    </row>
    <row r="24" spans="1:10" s="1" customFormat="1" ht="16.5" customHeight="1">
      <c r="A24" s="12" t="s">
        <v>817</v>
      </c>
      <c r="B24" s="13" t="s">
        <v>345</v>
      </c>
      <c r="C24" s="13" t="s">
        <v>346</v>
      </c>
      <c r="D24" s="12" t="s">
        <v>561</v>
      </c>
      <c r="E24" s="12" t="s">
        <v>562</v>
      </c>
      <c r="F24" s="13" t="s">
        <v>563</v>
      </c>
      <c r="G24" s="14">
        <v>4</v>
      </c>
      <c r="H24" s="17">
        <v>0.1196</v>
      </c>
      <c r="I24" s="9">
        <f t="shared" si="2"/>
        <v>0.47839999999999999</v>
      </c>
      <c r="J24" s="16">
        <v>44866</v>
      </c>
    </row>
    <row r="25" spans="1:10" s="1" customFormat="1" ht="16.5" customHeight="1">
      <c r="A25" s="4" t="s">
        <v>817</v>
      </c>
      <c r="B25" s="5" t="s">
        <v>345</v>
      </c>
      <c r="C25" s="5" t="s">
        <v>346</v>
      </c>
      <c r="D25" s="4" t="s">
        <v>824</v>
      </c>
      <c r="E25" s="4" t="s">
        <v>825</v>
      </c>
      <c r="F25" s="5" t="s">
        <v>349</v>
      </c>
      <c r="G25" s="6">
        <v>1</v>
      </c>
      <c r="H25" s="17">
        <v>1.421</v>
      </c>
      <c r="I25" s="9">
        <f t="shared" si="2"/>
        <v>1.421</v>
      </c>
      <c r="J25" s="10">
        <v>44866</v>
      </c>
    </row>
    <row r="26" spans="1:10" s="1" customFormat="1" ht="16.5" customHeight="1">
      <c r="A26" s="12" t="s">
        <v>817</v>
      </c>
      <c r="B26" s="13" t="s">
        <v>345</v>
      </c>
      <c r="C26" s="13" t="s">
        <v>346</v>
      </c>
      <c r="D26" s="12" t="s">
        <v>826</v>
      </c>
      <c r="E26" s="12" t="s">
        <v>827</v>
      </c>
      <c r="F26" s="13" t="s">
        <v>349</v>
      </c>
      <c r="G26" s="14">
        <v>2</v>
      </c>
      <c r="H26" s="17">
        <v>0.39200000000000002</v>
      </c>
      <c r="I26" s="9">
        <f t="shared" si="2"/>
        <v>0.78400000000000003</v>
      </c>
      <c r="J26" s="16">
        <v>44866</v>
      </c>
    </row>
    <row r="27" spans="1:10" s="1" customFormat="1" ht="16.5" customHeight="1">
      <c r="A27" s="4" t="s">
        <v>817</v>
      </c>
      <c r="B27" s="5" t="s">
        <v>345</v>
      </c>
      <c r="C27" s="5" t="s">
        <v>346</v>
      </c>
      <c r="D27" s="4" t="s">
        <v>828</v>
      </c>
      <c r="E27" s="4" t="s">
        <v>680</v>
      </c>
      <c r="F27" s="5" t="s">
        <v>349</v>
      </c>
      <c r="G27" s="6">
        <v>1</v>
      </c>
      <c r="H27" s="17">
        <v>0.53900000000000003</v>
      </c>
      <c r="I27" s="9">
        <f t="shared" si="2"/>
        <v>0.53900000000000003</v>
      </c>
      <c r="J27" s="10">
        <v>44866</v>
      </c>
    </row>
    <row r="28" spans="1:10" s="1" customFormat="1" ht="16.5" customHeight="1">
      <c r="A28" s="12" t="s">
        <v>817</v>
      </c>
      <c r="B28" s="13" t="s">
        <v>345</v>
      </c>
      <c r="C28" s="13" t="s">
        <v>346</v>
      </c>
      <c r="D28" s="12" t="s">
        <v>829</v>
      </c>
      <c r="E28" s="12" t="s">
        <v>830</v>
      </c>
      <c r="F28" s="13" t="s">
        <v>349</v>
      </c>
      <c r="G28" s="14">
        <v>1</v>
      </c>
      <c r="H28" s="17">
        <v>0.24645296996336999</v>
      </c>
      <c r="I28" s="9">
        <f t="shared" si="2"/>
        <v>0.24645296996336999</v>
      </c>
      <c r="J28" s="16">
        <v>44866</v>
      </c>
    </row>
    <row r="29" spans="1:10" s="1" customFormat="1" ht="16.5" customHeight="1">
      <c r="A29" s="4" t="s">
        <v>817</v>
      </c>
      <c r="B29" s="5" t="s">
        <v>345</v>
      </c>
      <c r="C29" s="5" t="s">
        <v>346</v>
      </c>
      <c r="D29" s="4" t="s">
        <v>831</v>
      </c>
      <c r="E29" s="4" t="s">
        <v>832</v>
      </c>
      <c r="F29" s="5" t="s">
        <v>349</v>
      </c>
      <c r="G29" s="6">
        <v>1</v>
      </c>
      <c r="H29" s="17">
        <v>0.441</v>
      </c>
      <c r="I29" s="9">
        <f t="shared" si="2"/>
        <v>0.441</v>
      </c>
      <c r="J29" s="10">
        <v>44866</v>
      </c>
    </row>
    <row r="30" spans="1:10" s="1" customFormat="1" ht="16.5" customHeight="1">
      <c r="A30" s="12" t="s">
        <v>817</v>
      </c>
      <c r="B30" s="13" t="s">
        <v>345</v>
      </c>
      <c r="C30" s="13" t="s">
        <v>346</v>
      </c>
      <c r="D30" s="12" t="s">
        <v>833</v>
      </c>
      <c r="E30" s="12" t="s">
        <v>834</v>
      </c>
      <c r="F30" s="13" t="s">
        <v>349</v>
      </c>
      <c r="G30" s="14">
        <v>1</v>
      </c>
      <c r="H30" s="17">
        <v>0.441</v>
      </c>
      <c r="I30" s="9">
        <f t="shared" si="2"/>
        <v>0.441</v>
      </c>
      <c r="J30" s="16">
        <v>44866</v>
      </c>
    </row>
    <row r="31" spans="1:10" s="1" customFormat="1" ht="16.5" customHeight="1">
      <c r="A31" s="4" t="s">
        <v>817</v>
      </c>
      <c r="B31" s="5" t="s">
        <v>345</v>
      </c>
      <c r="C31" s="5" t="s">
        <v>346</v>
      </c>
      <c r="D31" s="4" t="s">
        <v>835</v>
      </c>
      <c r="E31" s="4" t="s">
        <v>473</v>
      </c>
      <c r="F31" s="5" t="s">
        <v>349</v>
      </c>
      <c r="G31" s="6">
        <v>4</v>
      </c>
      <c r="H31" s="17">
        <v>0.34300000000000003</v>
      </c>
      <c r="I31" s="9">
        <f t="shared" si="2"/>
        <v>1.3720000000000001</v>
      </c>
      <c r="J31" s="10">
        <v>44866</v>
      </c>
    </row>
    <row r="32" spans="1:10" s="1" customFormat="1" ht="16.5" customHeight="1">
      <c r="A32" s="12" t="s">
        <v>817</v>
      </c>
      <c r="B32" s="13" t="s">
        <v>345</v>
      </c>
      <c r="C32" s="13" t="s">
        <v>346</v>
      </c>
      <c r="D32" s="12" t="s">
        <v>836</v>
      </c>
      <c r="E32" s="12" t="s">
        <v>837</v>
      </c>
      <c r="F32" s="13" t="s">
        <v>349</v>
      </c>
      <c r="G32" s="14">
        <v>1</v>
      </c>
      <c r="H32" s="17">
        <v>5.3097345099999999E-2</v>
      </c>
      <c r="I32" s="9">
        <f t="shared" si="2"/>
        <v>5.3097345099999999E-2</v>
      </c>
      <c r="J32" s="16">
        <v>44866</v>
      </c>
    </row>
    <row r="33" spans="1:10" s="1" customFormat="1" ht="16.5" customHeight="1">
      <c r="A33" s="4" t="s">
        <v>817</v>
      </c>
      <c r="B33" s="5" t="s">
        <v>345</v>
      </c>
      <c r="C33" s="5" t="s">
        <v>346</v>
      </c>
      <c r="D33" s="4" t="s">
        <v>838</v>
      </c>
      <c r="E33" s="4" t="s">
        <v>839</v>
      </c>
      <c r="F33" s="5" t="s">
        <v>840</v>
      </c>
      <c r="G33" s="6">
        <v>2</v>
      </c>
      <c r="H33" s="17">
        <v>0.12</v>
      </c>
      <c r="I33" s="9">
        <f t="shared" si="2"/>
        <v>0.24</v>
      </c>
      <c r="J33" s="10">
        <v>44866</v>
      </c>
    </row>
    <row r="34" spans="1:10" s="1" customFormat="1" ht="16.5" customHeight="1">
      <c r="A34" s="12" t="s">
        <v>817</v>
      </c>
      <c r="B34" s="13" t="s">
        <v>345</v>
      </c>
      <c r="C34" s="13" t="s">
        <v>346</v>
      </c>
      <c r="D34" s="12" t="s">
        <v>841</v>
      </c>
      <c r="E34" s="12" t="s">
        <v>842</v>
      </c>
      <c r="F34" s="13" t="s">
        <v>843</v>
      </c>
      <c r="G34" s="14">
        <v>1</v>
      </c>
      <c r="H34" s="17">
        <v>0.12</v>
      </c>
      <c r="I34" s="9">
        <f t="shared" si="2"/>
        <v>0.12</v>
      </c>
      <c r="J34" s="16">
        <v>44866</v>
      </c>
    </row>
    <row r="35" spans="1:10" s="1" customFormat="1" ht="16.5" customHeight="1">
      <c r="A35" s="4" t="s">
        <v>817</v>
      </c>
      <c r="B35" s="5" t="s">
        <v>345</v>
      </c>
      <c r="C35" s="5" t="s">
        <v>346</v>
      </c>
      <c r="D35" s="4" t="s">
        <v>458</v>
      </c>
      <c r="E35" s="4" t="s">
        <v>459</v>
      </c>
      <c r="F35" s="5" t="s">
        <v>349</v>
      </c>
      <c r="G35" s="6">
        <v>2</v>
      </c>
      <c r="H35" s="17">
        <v>0.119628418245735</v>
      </c>
      <c r="I35" s="9">
        <f t="shared" si="2"/>
        <v>0.23925683649147</v>
      </c>
      <c r="J35" s="10">
        <v>44866</v>
      </c>
    </row>
    <row r="36" spans="1:10" s="1" customFormat="1" ht="16.5" customHeight="1">
      <c r="A36" s="12" t="s">
        <v>817</v>
      </c>
      <c r="B36" s="13" t="s">
        <v>345</v>
      </c>
      <c r="C36" s="13" t="s">
        <v>346</v>
      </c>
      <c r="D36" s="12" t="s">
        <v>460</v>
      </c>
      <c r="E36" s="12" t="s">
        <v>461</v>
      </c>
      <c r="F36" s="13" t="s">
        <v>462</v>
      </c>
      <c r="G36" s="14">
        <v>2</v>
      </c>
      <c r="H36" s="17">
        <v>6.2700000000000006E-2</v>
      </c>
      <c r="I36" s="9">
        <f t="shared" si="2"/>
        <v>0.12540000000000001</v>
      </c>
      <c r="J36" s="16">
        <v>44866</v>
      </c>
    </row>
    <row r="37" spans="1:10">
      <c r="I37" s="11">
        <f>SUM(I23:I36)</f>
        <v>6.6006071515548399</v>
      </c>
    </row>
  </sheetData>
  <phoneticPr fontId="20" type="noConversion"/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4" sqref="D4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9.625" customWidth="1"/>
    <col min="6" max="6" width="13.87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67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21" si="0">H2*G2</f>
        <v>0.05</v>
      </c>
      <c r="J2" s="10">
        <v>44044</v>
      </c>
    </row>
    <row r="3" spans="1:10" s="1" customFormat="1" ht="16.5" customHeight="1">
      <c r="A3" s="12" t="s">
        <v>67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0.01</v>
      </c>
      <c r="H3" s="7">
        <v>1.6814</v>
      </c>
      <c r="I3" s="9">
        <f t="shared" si="0"/>
        <v>1.6813999999999999E-2</v>
      </c>
      <c r="J3" s="16">
        <v>45222</v>
      </c>
    </row>
    <row r="4" spans="1:10" s="1" customFormat="1" ht="16.5" customHeight="1">
      <c r="A4" s="4" t="s">
        <v>67</v>
      </c>
      <c r="B4" s="5" t="s">
        <v>345</v>
      </c>
      <c r="C4" s="5" t="s">
        <v>346</v>
      </c>
      <c r="D4" s="4" t="s">
        <v>751</v>
      </c>
      <c r="E4" s="4" t="s">
        <v>752</v>
      </c>
      <c r="F4" s="5" t="s">
        <v>753</v>
      </c>
      <c r="G4" s="6">
        <v>1</v>
      </c>
      <c r="H4" s="7">
        <v>0.35</v>
      </c>
      <c r="I4" s="9">
        <f t="shared" si="0"/>
        <v>0.35</v>
      </c>
      <c r="J4" s="10">
        <v>44044</v>
      </c>
    </row>
    <row r="5" spans="1:10" s="1" customFormat="1" ht="16.5" customHeight="1">
      <c r="A5" s="12" t="s">
        <v>67</v>
      </c>
      <c r="B5" s="13" t="s">
        <v>345</v>
      </c>
      <c r="C5" s="13" t="s">
        <v>346</v>
      </c>
      <c r="D5" s="12" t="s">
        <v>754</v>
      </c>
      <c r="E5" s="12" t="s">
        <v>755</v>
      </c>
      <c r="F5" s="13" t="s">
        <v>756</v>
      </c>
      <c r="G5" s="14">
        <v>2</v>
      </c>
      <c r="H5" s="7">
        <v>0.1</v>
      </c>
      <c r="I5" s="9">
        <f t="shared" si="0"/>
        <v>0.2</v>
      </c>
      <c r="J5" s="16">
        <v>44044</v>
      </c>
    </row>
    <row r="6" spans="1:10" s="1" customFormat="1" ht="16.5" customHeight="1">
      <c r="A6" s="4" t="s">
        <v>67</v>
      </c>
      <c r="B6" s="5" t="s">
        <v>345</v>
      </c>
      <c r="C6" s="5" t="s">
        <v>346</v>
      </c>
      <c r="D6" s="4" t="s">
        <v>895</v>
      </c>
      <c r="E6" s="4" t="s">
        <v>896</v>
      </c>
      <c r="F6" s="5" t="s">
        <v>349</v>
      </c>
      <c r="G6" s="6">
        <v>1</v>
      </c>
      <c r="H6" s="7">
        <v>9.5000000000000001E-2</v>
      </c>
      <c r="I6" s="9">
        <f t="shared" si="0"/>
        <v>9.5000000000000001E-2</v>
      </c>
      <c r="J6" s="10">
        <v>45222</v>
      </c>
    </row>
    <row r="7" spans="1:10" s="1" customFormat="1" ht="16.5" customHeight="1">
      <c r="A7" s="12" t="s">
        <v>67</v>
      </c>
      <c r="B7" s="13" t="s">
        <v>345</v>
      </c>
      <c r="C7" s="13" t="s">
        <v>346</v>
      </c>
      <c r="D7" s="12" t="s">
        <v>759</v>
      </c>
      <c r="E7" s="12" t="s">
        <v>760</v>
      </c>
      <c r="F7" s="13" t="s">
        <v>349</v>
      </c>
      <c r="G7" s="14">
        <v>1</v>
      </c>
      <c r="H7" s="7">
        <v>1.02233373833333</v>
      </c>
      <c r="I7" s="9">
        <f t="shared" si="0"/>
        <v>1.02233373833333</v>
      </c>
      <c r="J7" s="16">
        <v>44044</v>
      </c>
    </row>
    <row r="8" spans="1:10" s="1" customFormat="1" ht="16.5" customHeight="1">
      <c r="A8" s="4" t="s">
        <v>67</v>
      </c>
      <c r="B8" s="5" t="s">
        <v>345</v>
      </c>
      <c r="C8" s="5" t="s">
        <v>346</v>
      </c>
      <c r="D8" s="4" t="s">
        <v>761</v>
      </c>
      <c r="E8" s="4" t="s">
        <v>762</v>
      </c>
      <c r="F8" s="5" t="s">
        <v>349</v>
      </c>
      <c r="G8" s="6">
        <v>2</v>
      </c>
      <c r="H8" s="7">
        <v>0.61829451086666698</v>
      </c>
      <c r="I8" s="9">
        <f t="shared" si="0"/>
        <v>1.23658902173333</v>
      </c>
      <c r="J8" s="10">
        <v>44044</v>
      </c>
    </row>
    <row r="9" spans="1:10" s="1" customFormat="1" ht="16.5" customHeight="1">
      <c r="A9" s="12" t="s">
        <v>67</v>
      </c>
      <c r="B9" s="13" t="s">
        <v>345</v>
      </c>
      <c r="C9" s="13" t="s">
        <v>346</v>
      </c>
      <c r="D9" s="12" t="s">
        <v>463</v>
      </c>
      <c r="E9" s="12" t="s">
        <v>464</v>
      </c>
      <c r="F9" s="13" t="s">
        <v>465</v>
      </c>
      <c r="G9" s="14">
        <v>0.04</v>
      </c>
      <c r="H9" s="7">
        <v>6.2127999999999997</v>
      </c>
      <c r="I9" s="9">
        <f t="shared" si="0"/>
        <v>0.24851200000000001</v>
      </c>
      <c r="J9" s="16">
        <v>44835</v>
      </c>
    </row>
    <row r="10" spans="1:10" s="1" customFormat="1" ht="16.5" customHeight="1">
      <c r="A10" s="4" t="s">
        <v>67</v>
      </c>
      <c r="B10" s="5" t="s">
        <v>345</v>
      </c>
      <c r="C10" s="5" t="s">
        <v>346</v>
      </c>
      <c r="D10" s="4" t="s">
        <v>440</v>
      </c>
      <c r="E10" s="4" t="s">
        <v>441</v>
      </c>
      <c r="F10" s="5" t="s">
        <v>442</v>
      </c>
      <c r="G10" s="6">
        <v>0.12</v>
      </c>
      <c r="H10" s="7">
        <v>0.40350000000000003</v>
      </c>
      <c r="I10" s="9">
        <f t="shared" si="0"/>
        <v>4.8419999999999998E-2</v>
      </c>
      <c r="J10" s="10">
        <v>44835</v>
      </c>
    </row>
    <row r="11" spans="1:10" s="1" customFormat="1" ht="16.5" customHeight="1">
      <c r="A11" s="12" t="s">
        <v>67</v>
      </c>
      <c r="B11" s="13" t="s">
        <v>345</v>
      </c>
      <c r="C11" s="13" t="s">
        <v>346</v>
      </c>
      <c r="D11" s="12" t="s">
        <v>771</v>
      </c>
      <c r="E11" s="12" t="s">
        <v>772</v>
      </c>
      <c r="F11" s="13" t="s">
        <v>349</v>
      </c>
      <c r="G11" s="14">
        <v>1</v>
      </c>
      <c r="H11" s="7">
        <v>0.46860230378877199</v>
      </c>
      <c r="I11" s="9">
        <f t="shared" si="0"/>
        <v>0.46860230378877199</v>
      </c>
      <c r="J11" s="16">
        <v>44044</v>
      </c>
    </row>
    <row r="12" spans="1:10" s="1" customFormat="1" ht="16.5" customHeight="1">
      <c r="A12" s="4" t="s">
        <v>67</v>
      </c>
      <c r="B12" s="5" t="s">
        <v>345</v>
      </c>
      <c r="C12" s="5" t="s">
        <v>346</v>
      </c>
      <c r="D12" s="4" t="s">
        <v>899</v>
      </c>
      <c r="E12" s="4" t="s">
        <v>900</v>
      </c>
      <c r="F12" s="5" t="s">
        <v>482</v>
      </c>
      <c r="G12" s="6">
        <v>1</v>
      </c>
      <c r="H12" s="7">
        <v>1.40884150806452</v>
      </c>
      <c r="I12" s="9">
        <f t="shared" si="0"/>
        <v>1.40884150806452</v>
      </c>
      <c r="J12" s="10">
        <v>44044</v>
      </c>
    </row>
    <row r="13" spans="1:10" s="1" customFormat="1" ht="16.5" customHeight="1">
      <c r="A13" s="12" t="s">
        <v>67</v>
      </c>
      <c r="B13" s="13" t="s">
        <v>345</v>
      </c>
      <c r="C13" s="13" t="s">
        <v>346</v>
      </c>
      <c r="D13" s="12" t="s">
        <v>773</v>
      </c>
      <c r="E13" s="12" t="s">
        <v>774</v>
      </c>
      <c r="F13" s="13" t="s">
        <v>775</v>
      </c>
      <c r="G13" s="14">
        <v>1</v>
      </c>
      <c r="H13" s="7">
        <v>2.7525846153846198</v>
      </c>
      <c r="I13" s="9">
        <f t="shared" si="0"/>
        <v>2.7525846153846198</v>
      </c>
      <c r="J13" s="16">
        <v>44044</v>
      </c>
    </row>
    <row r="14" spans="1:10" s="1" customFormat="1" ht="16.5" customHeight="1">
      <c r="A14" s="4" t="s">
        <v>67</v>
      </c>
      <c r="B14" s="5" t="s">
        <v>345</v>
      </c>
      <c r="C14" s="5" t="s">
        <v>346</v>
      </c>
      <c r="D14" s="4" t="s">
        <v>901</v>
      </c>
      <c r="E14" s="4" t="s">
        <v>902</v>
      </c>
      <c r="F14" s="5" t="s">
        <v>482</v>
      </c>
      <c r="G14" s="6">
        <v>1</v>
      </c>
      <c r="H14" s="7">
        <v>2.5</v>
      </c>
      <c r="I14" s="9">
        <f t="shared" si="0"/>
        <v>2.5</v>
      </c>
      <c r="J14" s="10">
        <v>44044</v>
      </c>
    </row>
    <row r="15" spans="1:10" s="1" customFormat="1" ht="16.5" customHeight="1">
      <c r="A15" s="12" t="s">
        <v>67</v>
      </c>
      <c r="B15" s="13" t="s">
        <v>345</v>
      </c>
      <c r="C15" s="13" t="s">
        <v>346</v>
      </c>
      <c r="D15" s="12" t="s">
        <v>903</v>
      </c>
      <c r="E15" s="12" t="s">
        <v>782</v>
      </c>
      <c r="F15" s="13" t="s">
        <v>482</v>
      </c>
      <c r="G15" s="14">
        <v>1</v>
      </c>
      <c r="H15" s="7">
        <v>3.91</v>
      </c>
      <c r="I15" s="9">
        <f t="shared" si="0"/>
        <v>3.91</v>
      </c>
      <c r="J15" s="16">
        <v>44044</v>
      </c>
    </row>
    <row r="16" spans="1:10" s="1" customFormat="1" ht="16.5" customHeight="1">
      <c r="A16" s="4" t="s">
        <v>67</v>
      </c>
      <c r="B16" s="5" t="s">
        <v>345</v>
      </c>
      <c r="C16" s="5" t="s">
        <v>346</v>
      </c>
      <c r="D16" s="4" t="s">
        <v>942</v>
      </c>
      <c r="E16" s="4" t="s">
        <v>943</v>
      </c>
      <c r="F16" s="5" t="s">
        <v>482</v>
      </c>
      <c r="G16" s="6">
        <v>1</v>
      </c>
      <c r="H16" s="7">
        <v>3.3522079780701701</v>
      </c>
      <c r="I16" s="9">
        <f t="shared" si="0"/>
        <v>3.3522079780701701</v>
      </c>
      <c r="J16" s="10">
        <v>44044</v>
      </c>
    </row>
    <row r="17" spans="1:10" s="1" customFormat="1" ht="16.5" customHeight="1">
      <c r="A17" s="12" t="s">
        <v>67</v>
      </c>
      <c r="B17" s="13" t="s">
        <v>345</v>
      </c>
      <c r="C17" s="13" t="s">
        <v>346</v>
      </c>
      <c r="D17" s="12" t="s">
        <v>904</v>
      </c>
      <c r="E17" s="12" t="s">
        <v>905</v>
      </c>
      <c r="F17" s="13" t="s">
        <v>349</v>
      </c>
      <c r="G17" s="14">
        <v>1</v>
      </c>
      <c r="H17" s="7">
        <v>0.22</v>
      </c>
      <c r="I17" s="9">
        <f t="shared" si="0"/>
        <v>0.22</v>
      </c>
      <c r="J17" s="16">
        <v>45222</v>
      </c>
    </row>
    <row r="18" spans="1:10" s="1" customFormat="1" ht="16.5" customHeight="1">
      <c r="A18" s="4" t="s">
        <v>67</v>
      </c>
      <c r="B18" s="5" t="s">
        <v>345</v>
      </c>
      <c r="C18" s="5" t="s">
        <v>346</v>
      </c>
      <c r="D18" s="4" t="s">
        <v>906</v>
      </c>
      <c r="E18" s="4" t="s">
        <v>907</v>
      </c>
      <c r="F18" s="5" t="s">
        <v>349</v>
      </c>
      <c r="G18" s="6">
        <v>1</v>
      </c>
      <c r="H18" s="7">
        <v>0.2</v>
      </c>
      <c r="I18" s="9">
        <f t="shared" si="0"/>
        <v>0.2</v>
      </c>
      <c r="J18" s="10">
        <v>45222</v>
      </c>
    </row>
    <row r="19" spans="1:10" s="1" customFormat="1" ht="16.5" customHeight="1">
      <c r="A19" s="12" t="s">
        <v>67</v>
      </c>
      <c r="B19" s="13" t="s">
        <v>345</v>
      </c>
      <c r="C19" s="13" t="s">
        <v>346</v>
      </c>
      <c r="D19" s="12" t="s">
        <v>908</v>
      </c>
      <c r="E19" s="12" t="s">
        <v>909</v>
      </c>
      <c r="F19" s="13" t="s">
        <v>349</v>
      </c>
      <c r="G19" s="14">
        <v>1</v>
      </c>
      <c r="H19" s="7">
        <v>0.16</v>
      </c>
      <c r="I19" s="9">
        <f t="shared" si="0"/>
        <v>0.16</v>
      </c>
      <c r="J19" s="16">
        <v>45222</v>
      </c>
    </row>
    <row r="20" spans="1:10" s="1" customFormat="1" ht="16.5" customHeight="1">
      <c r="A20" s="4" t="s">
        <v>67</v>
      </c>
      <c r="B20" s="5" t="s">
        <v>345</v>
      </c>
      <c r="C20" s="5" t="s">
        <v>346</v>
      </c>
      <c r="D20" s="4" t="s">
        <v>910</v>
      </c>
      <c r="E20" s="4" t="s">
        <v>911</v>
      </c>
      <c r="F20" s="5" t="s">
        <v>349</v>
      </c>
      <c r="G20" s="6">
        <v>1</v>
      </c>
      <c r="H20" s="7">
        <v>0.11</v>
      </c>
      <c r="I20" s="9">
        <f t="shared" si="0"/>
        <v>0.11</v>
      </c>
      <c r="J20" s="10">
        <v>45222</v>
      </c>
    </row>
    <row r="21" spans="1:10" s="1" customFormat="1" ht="16.5" customHeight="1">
      <c r="A21" s="12" t="s">
        <v>67</v>
      </c>
      <c r="B21" s="13" t="s">
        <v>345</v>
      </c>
      <c r="C21" s="13" t="s">
        <v>346</v>
      </c>
      <c r="D21" s="12" t="s">
        <v>542</v>
      </c>
      <c r="E21" s="12" t="s">
        <v>543</v>
      </c>
      <c r="F21" s="13" t="s">
        <v>349</v>
      </c>
      <c r="G21" s="14">
        <v>1</v>
      </c>
      <c r="H21" s="7">
        <v>2.25664E-2</v>
      </c>
      <c r="I21" s="9">
        <f t="shared" si="0"/>
        <v>2.25664E-2</v>
      </c>
      <c r="J21" s="16">
        <v>44746</v>
      </c>
    </row>
    <row r="22" spans="1:10">
      <c r="I22" s="11">
        <f>SUM(I2:I21)</f>
        <v>18.372471565374699</v>
      </c>
    </row>
  </sheetData>
  <phoneticPr fontId="20" type="noConversion"/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L18" sqref="L1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4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88</v>
      </c>
      <c r="B2" s="5" t="s">
        <v>345</v>
      </c>
      <c r="C2" s="5" t="s">
        <v>346</v>
      </c>
      <c r="D2" s="4" t="s">
        <v>276</v>
      </c>
      <c r="E2" s="4" t="s">
        <v>277</v>
      </c>
      <c r="F2" s="5" t="s">
        <v>605</v>
      </c>
      <c r="G2" s="6">
        <v>1</v>
      </c>
      <c r="H2" s="7">
        <v>0.77649999999999997</v>
      </c>
      <c r="I2" s="9">
        <f t="shared" ref="I2:I17" si="0">H2*G2</f>
        <v>0.77649999999999997</v>
      </c>
      <c r="J2" s="10">
        <v>43800</v>
      </c>
    </row>
    <row r="3" spans="1:10" s="1" customFormat="1" ht="16.5" customHeight="1">
      <c r="A3" s="12" t="s">
        <v>88</v>
      </c>
      <c r="B3" s="13" t="s">
        <v>345</v>
      </c>
      <c r="C3" s="13" t="s">
        <v>346</v>
      </c>
      <c r="D3" s="12" t="s">
        <v>544</v>
      </c>
      <c r="E3" s="12" t="s">
        <v>545</v>
      </c>
      <c r="F3" s="13" t="s">
        <v>546</v>
      </c>
      <c r="G3" s="14">
        <v>2</v>
      </c>
      <c r="H3" s="7">
        <v>0.05</v>
      </c>
      <c r="I3" s="9">
        <f t="shared" si="0"/>
        <v>0.1</v>
      </c>
      <c r="J3" s="16">
        <v>45417</v>
      </c>
    </row>
    <row r="4" spans="1:10" s="1" customFormat="1" ht="16.5" customHeight="1">
      <c r="A4" s="4" t="s">
        <v>88</v>
      </c>
      <c r="B4" s="5" t="s">
        <v>345</v>
      </c>
      <c r="C4" s="5" t="s">
        <v>346</v>
      </c>
      <c r="D4" s="4" t="s">
        <v>944</v>
      </c>
      <c r="E4" s="4" t="s">
        <v>423</v>
      </c>
      <c r="F4" s="5" t="s">
        <v>945</v>
      </c>
      <c r="G4" s="6">
        <v>1</v>
      </c>
      <c r="H4" s="7">
        <v>0.95</v>
      </c>
      <c r="I4" s="9">
        <f t="shared" si="0"/>
        <v>0.95</v>
      </c>
      <c r="J4" s="10">
        <v>43800</v>
      </c>
    </row>
    <row r="5" spans="1:10" s="1" customFormat="1" ht="16.5" customHeight="1">
      <c r="A5" s="12" t="s">
        <v>88</v>
      </c>
      <c r="B5" s="13" t="s">
        <v>345</v>
      </c>
      <c r="C5" s="13" t="s">
        <v>346</v>
      </c>
      <c r="D5" s="12" t="s">
        <v>609</v>
      </c>
      <c r="E5" s="12" t="s">
        <v>610</v>
      </c>
      <c r="F5" s="13" t="s">
        <v>611</v>
      </c>
      <c r="G5" s="14">
        <v>2</v>
      </c>
      <c r="H5" s="7">
        <v>9.4899999999999998E-2</v>
      </c>
      <c r="I5" s="9">
        <f t="shared" si="0"/>
        <v>0.1898</v>
      </c>
      <c r="J5" s="16">
        <v>45417</v>
      </c>
    </row>
    <row r="6" spans="1:10" s="1" customFormat="1" ht="16.5" customHeight="1">
      <c r="A6" s="4" t="s">
        <v>88</v>
      </c>
      <c r="B6" s="5" t="s">
        <v>345</v>
      </c>
      <c r="C6" s="5" t="s">
        <v>346</v>
      </c>
      <c r="D6" s="4" t="s">
        <v>612</v>
      </c>
      <c r="E6" s="4" t="s">
        <v>613</v>
      </c>
      <c r="F6" s="5" t="s">
        <v>614</v>
      </c>
      <c r="G6" s="6">
        <v>1</v>
      </c>
      <c r="H6" s="7">
        <v>0.12</v>
      </c>
      <c r="I6" s="9">
        <f t="shared" si="0"/>
        <v>0.12</v>
      </c>
      <c r="J6" s="10">
        <v>45417</v>
      </c>
    </row>
    <row r="7" spans="1:10" s="1" customFormat="1" ht="16.5" customHeight="1">
      <c r="A7" s="12" t="s">
        <v>88</v>
      </c>
      <c r="B7" s="13" t="s">
        <v>345</v>
      </c>
      <c r="C7" s="13" t="s">
        <v>346</v>
      </c>
      <c r="D7" s="12" t="s">
        <v>615</v>
      </c>
      <c r="E7" s="12" t="s">
        <v>616</v>
      </c>
      <c r="F7" s="13" t="s">
        <v>349</v>
      </c>
      <c r="G7" s="14">
        <v>1</v>
      </c>
      <c r="H7" s="7">
        <v>1.0566749865384599</v>
      </c>
      <c r="I7" s="9">
        <f t="shared" si="0"/>
        <v>1.0566749865384599</v>
      </c>
      <c r="J7" s="16">
        <v>45417</v>
      </c>
    </row>
    <row r="8" spans="1:10" s="1" customFormat="1" ht="16.5" customHeight="1">
      <c r="A8" s="4" t="s">
        <v>88</v>
      </c>
      <c r="B8" s="5" t="s">
        <v>345</v>
      </c>
      <c r="C8" s="5" t="s">
        <v>346</v>
      </c>
      <c r="D8" s="4" t="s">
        <v>617</v>
      </c>
      <c r="E8" s="4" t="s">
        <v>618</v>
      </c>
      <c r="F8" s="5" t="s">
        <v>619</v>
      </c>
      <c r="G8" s="6">
        <v>2</v>
      </c>
      <c r="H8" s="7">
        <v>0.40276685208333302</v>
      </c>
      <c r="I8" s="9">
        <f t="shared" si="0"/>
        <v>0.80553370416666603</v>
      </c>
      <c r="J8" s="10">
        <v>45417</v>
      </c>
    </row>
    <row r="9" spans="1:10" s="1" customFormat="1" ht="16.5" customHeight="1">
      <c r="A9" s="12" t="s">
        <v>88</v>
      </c>
      <c r="B9" s="13" t="s">
        <v>345</v>
      </c>
      <c r="C9" s="13" t="s">
        <v>346</v>
      </c>
      <c r="D9" s="12" t="s">
        <v>620</v>
      </c>
      <c r="E9" s="12" t="s">
        <v>621</v>
      </c>
      <c r="F9" s="13" t="s">
        <v>349</v>
      </c>
      <c r="G9" s="14">
        <v>1</v>
      </c>
      <c r="H9" s="7">
        <v>0.35007122512820499</v>
      </c>
      <c r="I9" s="9">
        <f t="shared" si="0"/>
        <v>0.35007122512820499</v>
      </c>
      <c r="J9" s="16">
        <v>45417</v>
      </c>
    </row>
    <row r="10" spans="1:10" s="1" customFormat="1" ht="16.5" customHeight="1">
      <c r="A10" s="4" t="s">
        <v>88</v>
      </c>
      <c r="B10" s="5" t="s">
        <v>345</v>
      </c>
      <c r="C10" s="5" t="s">
        <v>346</v>
      </c>
      <c r="D10" s="4" t="s">
        <v>622</v>
      </c>
      <c r="E10" s="4" t="s">
        <v>623</v>
      </c>
      <c r="F10" s="5" t="s">
        <v>349</v>
      </c>
      <c r="G10" s="6">
        <v>3</v>
      </c>
      <c r="H10" s="7">
        <v>0.221911090659341</v>
      </c>
      <c r="I10" s="9">
        <f t="shared" si="0"/>
        <v>0.66573327197802301</v>
      </c>
      <c r="J10" s="10">
        <v>45417</v>
      </c>
    </row>
    <row r="11" spans="1:10" s="1" customFormat="1" ht="16.5" customHeight="1">
      <c r="A11" s="12" t="s">
        <v>88</v>
      </c>
      <c r="B11" s="13" t="s">
        <v>345</v>
      </c>
      <c r="C11" s="13" t="s">
        <v>346</v>
      </c>
      <c r="D11" s="12" t="s">
        <v>458</v>
      </c>
      <c r="E11" s="12" t="s">
        <v>459</v>
      </c>
      <c r="F11" s="13" t="s">
        <v>349</v>
      </c>
      <c r="G11" s="14">
        <v>4</v>
      </c>
      <c r="H11" s="7">
        <v>0.119628418245735</v>
      </c>
      <c r="I11" s="9">
        <f t="shared" si="0"/>
        <v>0.47851367298294001</v>
      </c>
      <c r="J11" s="16">
        <v>45417</v>
      </c>
    </row>
    <row r="12" spans="1:10" s="1" customFormat="1" ht="16.5" customHeight="1">
      <c r="A12" s="4" t="s">
        <v>88</v>
      </c>
      <c r="B12" s="5" t="s">
        <v>345</v>
      </c>
      <c r="C12" s="5" t="s">
        <v>346</v>
      </c>
      <c r="D12" s="4" t="s">
        <v>624</v>
      </c>
      <c r="E12" s="4" t="s">
        <v>625</v>
      </c>
      <c r="F12" s="5" t="s">
        <v>626</v>
      </c>
      <c r="G12" s="6">
        <v>2</v>
      </c>
      <c r="H12" s="7">
        <v>0.51729999999999998</v>
      </c>
      <c r="I12" s="9">
        <f t="shared" si="0"/>
        <v>1.0346</v>
      </c>
      <c r="J12" s="10">
        <v>45417</v>
      </c>
    </row>
    <row r="13" spans="1:10" s="1" customFormat="1" ht="16.5" customHeight="1">
      <c r="A13" s="12" t="s">
        <v>88</v>
      </c>
      <c r="B13" s="13" t="s">
        <v>345</v>
      </c>
      <c r="C13" s="13" t="s">
        <v>346</v>
      </c>
      <c r="D13" s="12" t="s">
        <v>627</v>
      </c>
      <c r="E13" s="12" t="s">
        <v>628</v>
      </c>
      <c r="F13" s="13" t="s">
        <v>629</v>
      </c>
      <c r="G13" s="14">
        <v>2</v>
      </c>
      <c r="H13" s="7">
        <v>0.1429</v>
      </c>
      <c r="I13" s="9">
        <f t="shared" si="0"/>
        <v>0.2858</v>
      </c>
      <c r="J13" s="16">
        <v>45417</v>
      </c>
    </row>
    <row r="14" spans="1:10" s="1" customFormat="1" ht="16.5" customHeight="1">
      <c r="A14" s="4" t="s">
        <v>88</v>
      </c>
      <c r="B14" s="5" t="s">
        <v>345</v>
      </c>
      <c r="C14" s="5" t="s">
        <v>346</v>
      </c>
      <c r="D14" s="4" t="s">
        <v>630</v>
      </c>
      <c r="E14" s="4" t="s">
        <v>631</v>
      </c>
      <c r="F14" s="5" t="s">
        <v>632</v>
      </c>
      <c r="G14" s="6">
        <v>3</v>
      </c>
      <c r="H14" s="7">
        <v>0.13569999999999999</v>
      </c>
      <c r="I14" s="9">
        <f t="shared" si="0"/>
        <v>0.40710000000000002</v>
      </c>
      <c r="J14" s="10">
        <v>45417</v>
      </c>
    </row>
    <row r="15" spans="1:10" s="1" customFormat="1" ht="16.5" customHeight="1">
      <c r="A15" s="12" t="s">
        <v>88</v>
      </c>
      <c r="B15" s="13" t="s">
        <v>345</v>
      </c>
      <c r="C15" s="13" t="s">
        <v>346</v>
      </c>
      <c r="D15" s="12" t="s">
        <v>460</v>
      </c>
      <c r="E15" s="12" t="s">
        <v>461</v>
      </c>
      <c r="F15" s="13" t="s">
        <v>462</v>
      </c>
      <c r="G15" s="14">
        <v>3</v>
      </c>
      <c r="H15" s="7">
        <v>6.2700000000000006E-2</v>
      </c>
      <c r="I15" s="9">
        <f t="shared" si="0"/>
        <v>0.18809999999999999</v>
      </c>
      <c r="J15" s="16">
        <v>45417</v>
      </c>
    </row>
    <row r="16" spans="1:10" s="1" customFormat="1" ht="16.5" customHeight="1">
      <c r="A16" s="4" t="s">
        <v>88</v>
      </c>
      <c r="B16" s="5" t="s">
        <v>345</v>
      </c>
      <c r="C16" s="5" t="s">
        <v>346</v>
      </c>
      <c r="D16" s="4" t="s">
        <v>573</v>
      </c>
      <c r="E16" s="4" t="s">
        <v>574</v>
      </c>
      <c r="F16" s="5" t="s">
        <v>575</v>
      </c>
      <c r="G16" s="6">
        <v>1</v>
      </c>
      <c r="H16" s="7">
        <v>0.26550000000000001</v>
      </c>
      <c r="I16" s="9">
        <f t="shared" si="0"/>
        <v>0.26550000000000001</v>
      </c>
      <c r="J16" s="10">
        <v>45417</v>
      </c>
    </row>
    <row r="17" spans="1:10" s="1" customFormat="1" ht="16.5" customHeight="1">
      <c r="A17" s="12" t="s">
        <v>88</v>
      </c>
      <c r="B17" s="13" t="s">
        <v>345</v>
      </c>
      <c r="C17" s="13" t="s">
        <v>346</v>
      </c>
      <c r="D17" s="12" t="s">
        <v>946</v>
      </c>
      <c r="E17" s="12" t="s">
        <v>464</v>
      </c>
      <c r="F17" s="13" t="s">
        <v>947</v>
      </c>
      <c r="G17" s="14">
        <v>0.01</v>
      </c>
      <c r="H17" s="7">
        <v>5.9942000000000002</v>
      </c>
      <c r="I17" s="9">
        <f t="shared" si="0"/>
        <v>5.9942000000000002E-2</v>
      </c>
      <c r="J17" s="16">
        <v>43800</v>
      </c>
    </row>
    <row r="18" spans="1:10">
      <c r="I18" s="11">
        <f>SUM(I2:I17)</f>
        <v>7.7338688607942903</v>
      </c>
    </row>
  </sheetData>
  <phoneticPr fontId="20" type="noConversion"/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E9" sqref="E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4.1" customHeight="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116</v>
      </c>
      <c r="B2" s="5" t="s">
        <v>345</v>
      </c>
      <c r="C2" s="5" t="s">
        <v>346</v>
      </c>
      <c r="D2" s="4" t="s">
        <v>746</v>
      </c>
      <c r="E2" s="4" t="s">
        <v>747</v>
      </c>
      <c r="F2" s="5" t="s">
        <v>748</v>
      </c>
      <c r="G2" s="6">
        <v>2</v>
      </c>
      <c r="H2" s="7">
        <v>0.05</v>
      </c>
      <c r="I2" s="9">
        <f t="shared" ref="I2:I12" si="0">H2*G2</f>
        <v>0.1</v>
      </c>
      <c r="J2" s="10">
        <v>43800</v>
      </c>
    </row>
    <row r="3" spans="1:10" s="1" customFormat="1" ht="16.5" customHeight="1">
      <c r="A3" s="12" t="s">
        <v>116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1</v>
      </c>
      <c r="H3" s="7">
        <v>0.05</v>
      </c>
      <c r="I3" s="9">
        <f t="shared" si="0"/>
        <v>0.05</v>
      </c>
      <c r="J3" s="16">
        <v>43800</v>
      </c>
    </row>
    <row r="4" spans="1:10" s="1" customFormat="1" ht="16.5" customHeight="1">
      <c r="A4" s="4" t="s">
        <v>116</v>
      </c>
      <c r="B4" s="5" t="s">
        <v>345</v>
      </c>
      <c r="C4" s="5" t="s">
        <v>346</v>
      </c>
      <c r="D4" s="4" t="s">
        <v>884</v>
      </c>
      <c r="E4" s="4" t="s">
        <v>885</v>
      </c>
      <c r="F4" s="5" t="s">
        <v>886</v>
      </c>
      <c r="G4" s="6">
        <v>1</v>
      </c>
      <c r="H4" s="7">
        <v>6.4600000000000005E-2</v>
      </c>
      <c r="I4" s="9">
        <f t="shared" si="0"/>
        <v>6.4600000000000005E-2</v>
      </c>
      <c r="J4" s="10">
        <v>44384</v>
      </c>
    </row>
    <row r="5" spans="1:10" s="1" customFormat="1" ht="16.5" customHeight="1">
      <c r="A5" s="12" t="s">
        <v>116</v>
      </c>
      <c r="B5" s="13" t="s">
        <v>345</v>
      </c>
      <c r="C5" s="13" t="s">
        <v>346</v>
      </c>
      <c r="D5" s="12" t="s">
        <v>518</v>
      </c>
      <c r="E5" s="12" t="s">
        <v>519</v>
      </c>
      <c r="F5" s="13" t="s">
        <v>349</v>
      </c>
      <c r="G5" s="14">
        <v>0.08</v>
      </c>
      <c r="H5" s="7">
        <v>0.58899999999999997</v>
      </c>
      <c r="I5" s="9">
        <f t="shared" si="0"/>
        <v>4.7120000000000002E-2</v>
      </c>
      <c r="J5" s="16">
        <v>44384</v>
      </c>
    </row>
    <row r="6" spans="1:10" s="1" customFormat="1" ht="16.5" customHeight="1">
      <c r="A6" s="4" t="s">
        <v>116</v>
      </c>
      <c r="B6" s="5" t="s">
        <v>345</v>
      </c>
      <c r="C6" s="5" t="s">
        <v>346</v>
      </c>
      <c r="D6" s="4" t="s">
        <v>887</v>
      </c>
      <c r="E6" s="4" t="s">
        <v>888</v>
      </c>
      <c r="F6" s="5" t="s">
        <v>889</v>
      </c>
      <c r="G6" s="6">
        <v>1</v>
      </c>
      <c r="H6" s="7">
        <v>25.16</v>
      </c>
      <c r="I6" s="9">
        <f t="shared" si="0"/>
        <v>25.16</v>
      </c>
      <c r="J6" s="10">
        <v>43800</v>
      </c>
    </row>
    <row r="7" spans="1:10" s="1" customFormat="1" ht="16.5" customHeight="1">
      <c r="A7" s="12" t="s">
        <v>116</v>
      </c>
      <c r="B7" s="13" t="s">
        <v>345</v>
      </c>
      <c r="C7" s="13" t="s">
        <v>346</v>
      </c>
      <c r="D7" s="12" t="s">
        <v>451</v>
      </c>
      <c r="E7" s="12" t="s">
        <v>452</v>
      </c>
      <c r="F7" s="13" t="s">
        <v>448</v>
      </c>
      <c r="G7" s="14">
        <v>0.45</v>
      </c>
      <c r="H7" s="7">
        <v>1.6814</v>
      </c>
      <c r="I7" s="9">
        <f t="shared" si="0"/>
        <v>0.75663000000000002</v>
      </c>
      <c r="J7" s="16">
        <v>44384</v>
      </c>
    </row>
    <row r="8" spans="1:10" s="1" customFormat="1" ht="16.5" customHeight="1">
      <c r="A8" s="4" t="s">
        <v>116</v>
      </c>
      <c r="B8" s="5" t="s">
        <v>345</v>
      </c>
      <c r="C8" s="5" t="s">
        <v>346</v>
      </c>
      <c r="D8" s="4" t="s">
        <v>948</v>
      </c>
      <c r="E8" s="4" t="s">
        <v>949</v>
      </c>
      <c r="F8" s="5" t="s">
        <v>349</v>
      </c>
      <c r="G8" s="6">
        <v>1</v>
      </c>
      <c r="H8" s="7">
        <v>1.96818916666667</v>
      </c>
      <c r="I8" s="9">
        <f t="shared" si="0"/>
        <v>1.96818916666667</v>
      </c>
      <c r="J8" s="10">
        <v>43800</v>
      </c>
    </row>
    <row r="9" spans="1:10" s="1" customFormat="1" ht="16.5" customHeight="1">
      <c r="A9" s="12" t="s">
        <v>116</v>
      </c>
      <c r="B9" s="13" t="s">
        <v>345</v>
      </c>
      <c r="C9" s="13" t="s">
        <v>346</v>
      </c>
      <c r="D9" s="12" t="s">
        <v>950</v>
      </c>
      <c r="E9" s="12" t="s">
        <v>951</v>
      </c>
      <c r="F9" s="13" t="s">
        <v>349</v>
      </c>
      <c r="G9" s="14">
        <v>1</v>
      </c>
      <c r="H9" s="7">
        <v>1.3197698333333301</v>
      </c>
      <c r="I9" s="9">
        <f t="shared" si="0"/>
        <v>1.3197698333333301</v>
      </c>
      <c r="J9" s="16">
        <v>43800</v>
      </c>
    </row>
    <row r="10" spans="1:10" s="1" customFormat="1" ht="16.5" customHeight="1">
      <c r="A10" s="4" t="s">
        <v>116</v>
      </c>
      <c r="B10" s="5" t="s">
        <v>345</v>
      </c>
      <c r="C10" s="5" t="s">
        <v>346</v>
      </c>
      <c r="D10" s="4" t="s">
        <v>463</v>
      </c>
      <c r="E10" s="4" t="s">
        <v>464</v>
      </c>
      <c r="F10" s="5" t="s">
        <v>465</v>
      </c>
      <c r="G10" s="6">
        <v>1.2500000000000001E-2</v>
      </c>
      <c r="H10" s="7">
        <v>6.2127999999999997</v>
      </c>
      <c r="I10" s="9">
        <f t="shared" si="0"/>
        <v>7.7660000000000007E-2</v>
      </c>
      <c r="J10" s="10">
        <v>43800</v>
      </c>
    </row>
    <row r="11" spans="1:10" s="1" customFormat="1" ht="16.5" customHeight="1">
      <c r="A11" s="12" t="s">
        <v>116</v>
      </c>
      <c r="B11" s="13" t="s">
        <v>345</v>
      </c>
      <c r="C11" s="13" t="s">
        <v>346</v>
      </c>
      <c r="D11" s="12" t="s">
        <v>440</v>
      </c>
      <c r="E11" s="12" t="s">
        <v>441</v>
      </c>
      <c r="F11" s="13" t="s">
        <v>442</v>
      </c>
      <c r="G11" s="14">
        <v>6.25E-2</v>
      </c>
      <c r="H11" s="7">
        <v>0.40350000000000003</v>
      </c>
      <c r="I11" s="9">
        <f t="shared" si="0"/>
        <v>2.5218750000000002E-2</v>
      </c>
      <c r="J11" s="16">
        <v>43800</v>
      </c>
    </row>
    <row r="12" spans="1:10" s="1" customFormat="1" ht="16.5" customHeight="1">
      <c r="A12" s="4" t="s">
        <v>116</v>
      </c>
      <c r="B12" s="5" t="s">
        <v>345</v>
      </c>
      <c r="C12" s="5" t="s">
        <v>346</v>
      </c>
      <c r="D12" s="4" t="s">
        <v>542</v>
      </c>
      <c r="E12" s="4" t="s">
        <v>543</v>
      </c>
      <c r="F12" s="5" t="s">
        <v>349</v>
      </c>
      <c r="G12" s="6">
        <v>1</v>
      </c>
      <c r="H12" s="7">
        <v>2.25664E-2</v>
      </c>
      <c r="I12" s="9">
        <f t="shared" si="0"/>
        <v>2.25664E-2</v>
      </c>
      <c r="J12" s="10">
        <v>44835</v>
      </c>
    </row>
    <row r="13" spans="1:10">
      <c r="I13" s="11">
        <f>SUM(I2:I12)</f>
        <v>29.59175415</v>
      </c>
    </row>
  </sheetData>
  <phoneticPr fontId="20" type="noConversion"/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A12" sqref="A12:XFD3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126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2</v>
      </c>
      <c r="H2" s="7">
        <v>0.05</v>
      </c>
      <c r="I2" s="9">
        <f t="shared" ref="I2:I9" si="0">H2*G2</f>
        <v>0.1</v>
      </c>
      <c r="J2" s="10">
        <v>45107</v>
      </c>
    </row>
    <row r="3" spans="1:10" s="1" customFormat="1" ht="16.5" customHeight="1">
      <c r="A3" s="12" t="s">
        <v>126</v>
      </c>
      <c r="B3" s="13" t="s">
        <v>345</v>
      </c>
      <c r="C3" s="13" t="s">
        <v>346</v>
      </c>
      <c r="D3" s="12" t="s">
        <v>952</v>
      </c>
      <c r="E3" s="12" t="s">
        <v>953</v>
      </c>
      <c r="F3" s="13" t="s">
        <v>349</v>
      </c>
      <c r="G3" s="14">
        <v>1</v>
      </c>
      <c r="H3" s="7">
        <v>15.418557665909701</v>
      </c>
      <c r="I3" s="9">
        <f t="shared" si="0"/>
        <v>15.418557665909701</v>
      </c>
      <c r="J3" s="16">
        <v>45265</v>
      </c>
    </row>
    <row r="4" spans="1:10" s="1" customFormat="1" ht="16.5" customHeight="1">
      <c r="A4" s="4" t="s">
        <v>126</v>
      </c>
      <c r="B4" s="5" t="s">
        <v>345</v>
      </c>
      <c r="C4" s="5" t="s">
        <v>346</v>
      </c>
      <c r="D4" s="4" t="s">
        <v>437</v>
      </c>
      <c r="E4" s="4" t="s">
        <v>438</v>
      </c>
      <c r="F4" s="5" t="s">
        <v>439</v>
      </c>
      <c r="G4" s="6">
        <v>4.0000000000000001E-3</v>
      </c>
      <c r="H4" s="7">
        <v>6.1791999999999998</v>
      </c>
      <c r="I4" s="9">
        <f t="shared" si="0"/>
        <v>2.4716800000000001E-2</v>
      </c>
      <c r="J4" s="10">
        <v>45048</v>
      </c>
    </row>
    <row r="5" spans="1:10" s="1" customFormat="1" ht="16.5" customHeight="1">
      <c r="A5" s="12" t="s">
        <v>126</v>
      </c>
      <c r="B5" s="13" t="s">
        <v>345</v>
      </c>
      <c r="C5" s="13" t="s">
        <v>346</v>
      </c>
      <c r="D5" s="12" t="s">
        <v>440</v>
      </c>
      <c r="E5" s="12" t="s">
        <v>441</v>
      </c>
      <c r="F5" s="13" t="s">
        <v>442</v>
      </c>
      <c r="G5" s="14">
        <v>2.4E-2</v>
      </c>
      <c r="H5" s="7">
        <v>0.40350000000000003</v>
      </c>
      <c r="I5" s="9">
        <f t="shared" si="0"/>
        <v>9.6839999999999999E-3</v>
      </c>
      <c r="J5" s="16">
        <v>45048</v>
      </c>
    </row>
    <row r="6" spans="1:10" s="1" customFormat="1" ht="16.5" customHeight="1">
      <c r="A6" s="4" t="s">
        <v>126</v>
      </c>
      <c r="B6" s="5" t="s">
        <v>345</v>
      </c>
      <c r="C6" s="5" t="s">
        <v>346</v>
      </c>
      <c r="D6" s="4" t="s">
        <v>803</v>
      </c>
      <c r="E6" s="4" t="s">
        <v>804</v>
      </c>
      <c r="F6" s="5" t="s">
        <v>482</v>
      </c>
      <c r="G6" s="6">
        <v>1</v>
      </c>
      <c r="H6" s="7">
        <v>0.74779759570312498</v>
      </c>
      <c r="I6" s="9">
        <f t="shared" si="0"/>
        <v>0.74779759570312498</v>
      </c>
      <c r="J6" s="10">
        <v>44044</v>
      </c>
    </row>
    <row r="7" spans="1:10" s="1" customFormat="1" ht="16.5" customHeight="1">
      <c r="A7" s="12" t="s">
        <v>126</v>
      </c>
      <c r="B7" s="13" t="s">
        <v>345</v>
      </c>
      <c r="C7" s="13" t="s">
        <v>346</v>
      </c>
      <c r="D7" s="12" t="s">
        <v>936</v>
      </c>
      <c r="E7" s="12" t="s">
        <v>937</v>
      </c>
      <c r="F7" s="13" t="s">
        <v>482</v>
      </c>
      <c r="G7" s="14">
        <v>1</v>
      </c>
      <c r="H7" s="7">
        <v>0.58933712326020404</v>
      </c>
      <c r="I7" s="9">
        <f t="shared" si="0"/>
        <v>0.58933712326020404</v>
      </c>
      <c r="J7" s="16">
        <v>44044</v>
      </c>
    </row>
    <row r="8" spans="1:10" s="1" customFormat="1" ht="16.5" customHeight="1">
      <c r="A8" s="4" t="s">
        <v>126</v>
      </c>
      <c r="B8" s="5" t="s">
        <v>345</v>
      </c>
      <c r="C8" s="5" t="s">
        <v>346</v>
      </c>
      <c r="D8" s="4" t="s">
        <v>938</v>
      </c>
      <c r="E8" s="4" t="s">
        <v>939</v>
      </c>
      <c r="F8" s="5" t="s">
        <v>482</v>
      </c>
      <c r="G8" s="6">
        <v>1</v>
      </c>
      <c r="H8" s="7">
        <v>0.58933712326020404</v>
      </c>
      <c r="I8" s="9">
        <f t="shared" si="0"/>
        <v>0.58933712326020404</v>
      </c>
      <c r="J8" s="10">
        <v>44044</v>
      </c>
    </row>
    <row r="9" spans="1:10" s="1" customFormat="1" ht="16.5" customHeight="1">
      <c r="A9" s="12" t="s">
        <v>126</v>
      </c>
      <c r="B9" s="13" t="s">
        <v>345</v>
      </c>
      <c r="C9" s="13" t="s">
        <v>346</v>
      </c>
      <c r="D9" s="12" t="s">
        <v>954</v>
      </c>
      <c r="E9" s="12" t="s">
        <v>955</v>
      </c>
      <c r="F9" s="13" t="s">
        <v>482</v>
      </c>
      <c r="G9" s="14">
        <v>1</v>
      </c>
      <c r="H9" s="7">
        <v>0.25150826785714298</v>
      </c>
      <c r="I9" s="9">
        <f t="shared" si="0"/>
        <v>0.25150826785714298</v>
      </c>
      <c r="J9" s="16">
        <v>44044</v>
      </c>
    </row>
    <row r="10" spans="1:10">
      <c r="I10" s="11">
        <f>SUM(I2:I9)</f>
        <v>17.7309385759904</v>
      </c>
    </row>
    <row r="12" spans="1:10" s="1" customFormat="1" ht="12.75">
      <c r="A12" s="2" t="s">
        <v>336</v>
      </c>
      <c r="B12" s="2" t="s">
        <v>337</v>
      </c>
      <c r="C12" s="2" t="s">
        <v>338</v>
      </c>
      <c r="D12" s="2" t="s">
        <v>339</v>
      </c>
      <c r="E12" s="2" t="s">
        <v>340</v>
      </c>
      <c r="F12" s="2" t="s">
        <v>340</v>
      </c>
      <c r="G12" s="3" t="s">
        <v>341</v>
      </c>
      <c r="H12" s="3" t="s">
        <v>342</v>
      </c>
      <c r="I12" s="3" t="s">
        <v>343</v>
      </c>
      <c r="J12" s="8" t="s">
        <v>344</v>
      </c>
    </row>
    <row r="13" spans="1:10" s="1" customFormat="1" ht="16.5" customHeight="1">
      <c r="A13" s="4" t="s">
        <v>952</v>
      </c>
      <c r="B13" s="5" t="s">
        <v>345</v>
      </c>
      <c r="C13" s="5" t="s">
        <v>346</v>
      </c>
      <c r="D13" s="4" t="s">
        <v>544</v>
      </c>
      <c r="E13" s="4" t="s">
        <v>545</v>
      </c>
      <c r="F13" s="5" t="s">
        <v>546</v>
      </c>
      <c r="G13" s="6">
        <v>1</v>
      </c>
      <c r="H13" s="7">
        <v>0.05</v>
      </c>
      <c r="I13" s="9">
        <f t="shared" ref="I13:I19" si="1">H13*G13</f>
        <v>0.05</v>
      </c>
      <c r="J13" s="10">
        <v>45196</v>
      </c>
    </row>
    <row r="14" spans="1:10" s="1" customFormat="1" ht="16.5" customHeight="1">
      <c r="A14" s="12" t="s">
        <v>952</v>
      </c>
      <c r="B14" s="13" t="s">
        <v>345</v>
      </c>
      <c r="C14" s="13" t="s">
        <v>346</v>
      </c>
      <c r="D14" s="12" t="s">
        <v>811</v>
      </c>
      <c r="E14" s="12" t="s">
        <v>517</v>
      </c>
      <c r="F14" s="13" t="s">
        <v>812</v>
      </c>
      <c r="G14" s="14">
        <v>2</v>
      </c>
      <c r="H14" s="7">
        <v>0.05</v>
      </c>
      <c r="I14" s="9">
        <f t="shared" si="1"/>
        <v>0.1</v>
      </c>
      <c r="J14" s="16">
        <v>45196</v>
      </c>
    </row>
    <row r="15" spans="1:10" s="1" customFormat="1" ht="16.5" customHeight="1">
      <c r="A15" s="4" t="s">
        <v>952</v>
      </c>
      <c r="B15" s="5" t="s">
        <v>345</v>
      </c>
      <c r="C15" s="5" t="s">
        <v>346</v>
      </c>
      <c r="D15" s="4" t="s">
        <v>813</v>
      </c>
      <c r="E15" s="4" t="s">
        <v>814</v>
      </c>
      <c r="F15" s="5" t="s">
        <v>349</v>
      </c>
      <c r="G15" s="6">
        <v>1</v>
      </c>
      <c r="H15" s="7">
        <v>0.63460000000000005</v>
      </c>
      <c r="I15" s="9">
        <f t="shared" si="1"/>
        <v>0.63460000000000005</v>
      </c>
      <c r="J15" s="10">
        <v>44866</v>
      </c>
    </row>
    <row r="16" spans="1:10" s="1" customFormat="1" ht="16.5" customHeight="1">
      <c r="A16" s="12" t="s">
        <v>952</v>
      </c>
      <c r="B16" s="13" t="s">
        <v>345</v>
      </c>
      <c r="C16" s="13" t="s">
        <v>346</v>
      </c>
      <c r="D16" s="12" t="s">
        <v>815</v>
      </c>
      <c r="E16" s="12" t="s">
        <v>816</v>
      </c>
      <c r="F16" s="13" t="s">
        <v>349</v>
      </c>
      <c r="G16" s="14">
        <v>4</v>
      </c>
      <c r="H16" s="7">
        <v>0.2</v>
      </c>
      <c r="I16" s="9">
        <f t="shared" si="1"/>
        <v>0.8</v>
      </c>
      <c r="J16" s="16">
        <v>44866</v>
      </c>
    </row>
    <row r="17" spans="1:10" s="1" customFormat="1" ht="16.5" customHeight="1">
      <c r="A17" s="4" t="s">
        <v>952</v>
      </c>
      <c r="B17" s="5" t="s">
        <v>345</v>
      </c>
      <c r="C17" s="5" t="s">
        <v>346</v>
      </c>
      <c r="D17" s="4" t="s">
        <v>817</v>
      </c>
      <c r="E17" s="4" t="s">
        <v>818</v>
      </c>
      <c r="F17" s="5" t="s">
        <v>349</v>
      </c>
      <c r="G17" s="6">
        <v>2</v>
      </c>
      <c r="H17" s="7">
        <f>I37</f>
        <v>6.6006071515548399</v>
      </c>
      <c r="I17" s="9">
        <f t="shared" si="1"/>
        <v>13.201214303109699</v>
      </c>
      <c r="J17" s="10">
        <v>45196</v>
      </c>
    </row>
    <row r="18" spans="1:10" s="1" customFormat="1" ht="16.5" customHeight="1">
      <c r="A18" s="12" t="s">
        <v>952</v>
      </c>
      <c r="B18" s="13" t="s">
        <v>345</v>
      </c>
      <c r="C18" s="13" t="s">
        <v>346</v>
      </c>
      <c r="D18" s="12" t="s">
        <v>819</v>
      </c>
      <c r="E18" s="12" t="s">
        <v>820</v>
      </c>
      <c r="F18" s="13" t="s">
        <v>349</v>
      </c>
      <c r="G18" s="14">
        <v>1</v>
      </c>
      <c r="H18" s="7">
        <v>0.5</v>
      </c>
      <c r="I18" s="9">
        <f t="shared" si="1"/>
        <v>0.5</v>
      </c>
      <c r="J18" s="16">
        <v>45261</v>
      </c>
    </row>
    <row r="19" spans="1:10" s="1" customFormat="1" ht="16.5" customHeight="1">
      <c r="A19" s="4" t="s">
        <v>952</v>
      </c>
      <c r="B19" s="5" t="s">
        <v>345</v>
      </c>
      <c r="C19" s="5" t="s">
        <v>346</v>
      </c>
      <c r="D19" s="4" t="s">
        <v>821</v>
      </c>
      <c r="E19" s="4" t="s">
        <v>822</v>
      </c>
      <c r="F19" s="5" t="s">
        <v>823</v>
      </c>
      <c r="G19" s="6">
        <v>3</v>
      </c>
      <c r="H19" s="7">
        <v>4.4247787599999998E-2</v>
      </c>
      <c r="I19" s="9">
        <f t="shared" si="1"/>
        <v>0.13274336279999999</v>
      </c>
      <c r="J19" s="10">
        <v>45383</v>
      </c>
    </row>
    <row r="20" spans="1:10">
      <c r="I20" s="11">
        <f>SUM(I13:I19)</f>
        <v>15.418557665909701</v>
      </c>
    </row>
    <row r="22" spans="1:10" s="1" customFormat="1" ht="12.75">
      <c r="A22" s="2" t="s">
        <v>336</v>
      </c>
      <c r="B22" s="2" t="s">
        <v>337</v>
      </c>
      <c r="C22" s="2" t="s">
        <v>338</v>
      </c>
      <c r="D22" s="2" t="s">
        <v>339</v>
      </c>
      <c r="E22" s="2" t="s">
        <v>340</v>
      </c>
      <c r="F22" s="2" t="s">
        <v>340</v>
      </c>
      <c r="G22" s="3" t="s">
        <v>341</v>
      </c>
      <c r="H22" s="3" t="s">
        <v>342</v>
      </c>
      <c r="I22" s="3" t="s">
        <v>343</v>
      </c>
      <c r="J22" s="8" t="s">
        <v>344</v>
      </c>
    </row>
    <row r="23" spans="1:10" s="1" customFormat="1" ht="16.5" customHeight="1">
      <c r="A23" s="4" t="s">
        <v>817</v>
      </c>
      <c r="B23" s="5" t="s">
        <v>345</v>
      </c>
      <c r="C23" s="5" t="s">
        <v>346</v>
      </c>
      <c r="D23" s="4" t="s">
        <v>544</v>
      </c>
      <c r="E23" s="4" t="s">
        <v>545</v>
      </c>
      <c r="F23" s="5" t="s">
        <v>546</v>
      </c>
      <c r="G23" s="6">
        <v>2</v>
      </c>
      <c r="H23" s="7">
        <v>0.05</v>
      </c>
      <c r="I23" s="9">
        <f t="shared" ref="I23:I36" si="2">H23*G23</f>
        <v>0.1</v>
      </c>
      <c r="J23" s="10">
        <v>44866</v>
      </c>
    </row>
    <row r="24" spans="1:10" s="1" customFormat="1" ht="16.5" customHeight="1">
      <c r="A24" s="12" t="s">
        <v>817</v>
      </c>
      <c r="B24" s="13" t="s">
        <v>345</v>
      </c>
      <c r="C24" s="13" t="s">
        <v>346</v>
      </c>
      <c r="D24" s="12" t="s">
        <v>561</v>
      </c>
      <c r="E24" s="12" t="s">
        <v>562</v>
      </c>
      <c r="F24" s="13" t="s">
        <v>563</v>
      </c>
      <c r="G24" s="14">
        <v>4</v>
      </c>
      <c r="H24" s="7">
        <v>0.1196</v>
      </c>
      <c r="I24" s="9">
        <f t="shared" si="2"/>
        <v>0.47839999999999999</v>
      </c>
      <c r="J24" s="16">
        <v>44866</v>
      </c>
    </row>
    <row r="25" spans="1:10" s="1" customFormat="1" ht="16.5" customHeight="1">
      <c r="A25" s="4" t="s">
        <v>817</v>
      </c>
      <c r="B25" s="5" t="s">
        <v>345</v>
      </c>
      <c r="C25" s="5" t="s">
        <v>346</v>
      </c>
      <c r="D25" s="4" t="s">
        <v>824</v>
      </c>
      <c r="E25" s="4" t="s">
        <v>825</v>
      </c>
      <c r="F25" s="5" t="s">
        <v>349</v>
      </c>
      <c r="G25" s="6">
        <v>1</v>
      </c>
      <c r="H25" s="7">
        <v>1.421</v>
      </c>
      <c r="I25" s="9">
        <f t="shared" si="2"/>
        <v>1.421</v>
      </c>
      <c r="J25" s="10">
        <v>44866</v>
      </c>
    </row>
    <row r="26" spans="1:10" s="1" customFormat="1" ht="16.5" customHeight="1">
      <c r="A26" s="12" t="s">
        <v>817</v>
      </c>
      <c r="B26" s="13" t="s">
        <v>345</v>
      </c>
      <c r="C26" s="13" t="s">
        <v>346</v>
      </c>
      <c r="D26" s="12" t="s">
        <v>826</v>
      </c>
      <c r="E26" s="12" t="s">
        <v>827</v>
      </c>
      <c r="F26" s="13" t="s">
        <v>349</v>
      </c>
      <c r="G26" s="14">
        <v>2</v>
      </c>
      <c r="H26" s="7">
        <v>0.39200000000000002</v>
      </c>
      <c r="I26" s="9">
        <f t="shared" si="2"/>
        <v>0.78400000000000003</v>
      </c>
      <c r="J26" s="16">
        <v>44866</v>
      </c>
    </row>
    <row r="27" spans="1:10" s="1" customFormat="1" ht="16.5" customHeight="1">
      <c r="A27" s="4" t="s">
        <v>817</v>
      </c>
      <c r="B27" s="5" t="s">
        <v>345</v>
      </c>
      <c r="C27" s="5" t="s">
        <v>346</v>
      </c>
      <c r="D27" s="4" t="s">
        <v>828</v>
      </c>
      <c r="E27" s="4" t="s">
        <v>680</v>
      </c>
      <c r="F27" s="5" t="s">
        <v>349</v>
      </c>
      <c r="G27" s="6">
        <v>1</v>
      </c>
      <c r="H27" s="7">
        <v>0.53900000000000003</v>
      </c>
      <c r="I27" s="9">
        <f t="shared" si="2"/>
        <v>0.53900000000000003</v>
      </c>
      <c r="J27" s="10">
        <v>44866</v>
      </c>
    </row>
    <row r="28" spans="1:10" s="1" customFormat="1" ht="16.5" customHeight="1">
      <c r="A28" s="12" t="s">
        <v>817</v>
      </c>
      <c r="B28" s="13" t="s">
        <v>345</v>
      </c>
      <c r="C28" s="13" t="s">
        <v>346</v>
      </c>
      <c r="D28" s="12" t="s">
        <v>829</v>
      </c>
      <c r="E28" s="12" t="s">
        <v>830</v>
      </c>
      <c r="F28" s="13" t="s">
        <v>349</v>
      </c>
      <c r="G28" s="14">
        <v>1</v>
      </c>
      <c r="H28" s="7">
        <v>0.24645296996336999</v>
      </c>
      <c r="I28" s="9">
        <f t="shared" si="2"/>
        <v>0.24645296996336999</v>
      </c>
      <c r="J28" s="16">
        <v>44866</v>
      </c>
    </row>
    <row r="29" spans="1:10" s="1" customFormat="1" ht="16.5" customHeight="1">
      <c r="A29" s="4" t="s">
        <v>817</v>
      </c>
      <c r="B29" s="5" t="s">
        <v>345</v>
      </c>
      <c r="C29" s="5" t="s">
        <v>346</v>
      </c>
      <c r="D29" s="4" t="s">
        <v>831</v>
      </c>
      <c r="E29" s="4" t="s">
        <v>832</v>
      </c>
      <c r="F29" s="5" t="s">
        <v>349</v>
      </c>
      <c r="G29" s="6">
        <v>1</v>
      </c>
      <c r="H29" s="7">
        <v>0.441</v>
      </c>
      <c r="I29" s="9">
        <f t="shared" si="2"/>
        <v>0.441</v>
      </c>
      <c r="J29" s="10">
        <v>44866</v>
      </c>
    </row>
    <row r="30" spans="1:10" s="1" customFormat="1" ht="16.5" customHeight="1">
      <c r="A30" s="12" t="s">
        <v>817</v>
      </c>
      <c r="B30" s="13" t="s">
        <v>345</v>
      </c>
      <c r="C30" s="13" t="s">
        <v>346</v>
      </c>
      <c r="D30" s="12" t="s">
        <v>833</v>
      </c>
      <c r="E30" s="12" t="s">
        <v>834</v>
      </c>
      <c r="F30" s="13" t="s">
        <v>349</v>
      </c>
      <c r="G30" s="14">
        <v>1</v>
      </c>
      <c r="H30" s="7">
        <v>0.441</v>
      </c>
      <c r="I30" s="9">
        <f t="shared" si="2"/>
        <v>0.441</v>
      </c>
      <c r="J30" s="16">
        <v>44866</v>
      </c>
    </row>
    <row r="31" spans="1:10" s="1" customFormat="1" ht="16.5" customHeight="1">
      <c r="A31" s="4" t="s">
        <v>817</v>
      </c>
      <c r="B31" s="5" t="s">
        <v>345</v>
      </c>
      <c r="C31" s="5" t="s">
        <v>346</v>
      </c>
      <c r="D31" s="4" t="s">
        <v>835</v>
      </c>
      <c r="E31" s="4" t="s">
        <v>473</v>
      </c>
      <c r="F31" s="5" t="s">
        <v>349</v>
      </c>
      <c r="G31" s="6">
        <v>4</v>
      </c>
      <c r="H31" s="7">
        <v>0.34300000000000003</v>
      </c>
      <c r="I31" s="9">
        <f t="shared" si="2"/>
        <v>1.3720000000000001</v>
      </c>
      <c r="J31" s="10">
        <v>44866</v>
      </c>
    </row>
    <row r="32" spans="1:10" s="1" customFormat="1" ht="16.5" customHeight="1">
      <c r="A32" s="12" t="s">
        <v>817</v>
      </c>
      <c r="B32" s="13" t="s">
        <v>345</v>
      </c>
      <c r="C32" s="13" t="s">
        <v>346</v>
      </c>
      <c r="D32" s="12" t="s">
        <v>836</v>
      </c>
      <c r="E32" s="12" t="s">
        <v>837</v>
      </c>
      <c r="F32" s="13" t="s">
        <v>349</v>
      </c>
      <c r="G32" s="14">
        <v>1</v>
      </c>
      <c r="H32" s="7">
        <v>5.3097345099999999E-2</v>
      </c>
      <c r="I32" s="9">
        <f t="shared" si="2"/>
        <v>5.3097345099999999E-2</v>
      </c>
      <c r="J32" s="16">
        <v>44866</v>
      </c>
    </row>
    <row r="33" spans="1:10" s="1" customFormat="1" ht="16.5" customHeight="1">
      <c r="A33" s="4" t="s">
        <v>817</v>
      </c>
      <c r="B33" s="5" t="s">
        <v>345</v>
      </c>
      <c r="C33" s="5" t="s">
        <v>346</v>
      </c>
      <c r="D33" s="4" t="s">
        <v>838</v>
      </c>
      <c r="E33" s="4" t="s">
        <v>839</v>
      </c>
      <c r="F33" s="5" t="s">
        <v>840</v>
      </c>
      <c r="G33" s="6">
        <v>2</v>
      </c>
      <c r="H33" s="7">
        <v>0.12</v>
      </c>
      <c r="I33" s="9">
        <f t="shared" si="2"/>
        <v>0.24</v>
      </c>
      <c r="J33" s="10">
        <v>44866</v>
      </c>
    </row>
    <row r="34" spans="1:10" s="1" customFormat="1" ht="16.5" customHeight="1">
      <c r="A34" s="12" t="s">
        <v>817</v>
      </c>
      <c r="B34" s="13" t="s">
        <v>345</v>
      </c>
      <c r="C34" s="13" t="s">
        <v>346</v>
      </c>
      <c r="D34" s="12" t="s">
        <v>841</v>
      </c>
      <c r="E34" s="12" t="s">
        <v>842</v>
      </c>
      <c r="F34" s="13" t="s">
        <v>843</v>
      </c>
      <c r="G34" s="14">
        <v>1</v>
      </c>
      <c r="H34" s="7">
        <v>0.12</v>
      </c>
      <c r="I34" s="9">
        <f t="shared" si="2"/>
        <v>0.12</v>
      </c>
      <c r="J34" s="16">
        <v>44866</v>
      </c>
    </row>
    <row r="35" spans="1:10" s="1" customFormat="1" ht="16.5" customHeight="1">
      <c r="A35" s="4" t="s">
        <v>817</v>
      </c>
      <c r="B35" s="5" t="s">
        <v>345</v>
      </c>
      <c r="C35" s="5" t="s">
        <v>346</v>
      </c>
      <c r="D35" s="4" t="s">
        <v>458</v>
      </c>
      <c r="E35" s="4" t="s">
        <v>459</v>
      </c>
      <c r="F35" s="5" t="s">
        <v>349</v>
      </c>
      <c r="G35" s="6">
        <v>2</v>
      </c>
      <c r="H35" s="7">
        <v>0.119628418245735</v>
      </c>
      <c r="I35" s="9">
        <f t="shared" si="2"/>
        <v>0.23925683649147</v>
      </c>
      <c r="J35" s="10">
        <v>44866</v>
      </c>
    </row>
    <row r="36" spans="1:10" s="1" customFormat="1" ht="16.5" customHeight="1">
      <c r="A36" s="12" t="s">
        <v>817</v>
      </c>
      <c r="B36" s="13" t="s">
        <v>345</v>
      </c>
      <c r="C36" s="13" t="s">
        <v>346</v>
      </c>
      <c r="D36" s="12" t="s">
        <v>460</v>
      </c>
      <c r="E36" s="12" t="s">
        <v>461</v>
      </c>
      <c r="F36" s="13" t="s">
        <v>462</v>
      </c>
      <c r="G36" s="14">
        <v>2</v>
      </c>
      <c r="H36" s="7">
        <v>6.2700000000000006E-2</v>
      </c>
      <c r="I36" s="9">
        <f t="shared" si="2"/>
        <v>0.12540000000000001</v>
      </c>
      <c r="J36" s="16">
        <v>44866</v>
      </c>
    </row>
    <row r="37" spans="1:10">
      <c r="I37" s="11">
        <f>SUM(I23:I36)</f>
        <v>6.6006071515548399</v>
      </c>
    </row>
  </sheetData>
  <phoneticPr fontId="2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XFD25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3.125" customWidth="1"/>
    <col min="6" max="6" width="10" customWidth="1"/>
    <col min="7" max="7" width="9.25" style="11" customWidth="1"/>
    <col min="8" max="8" width="14" style="11" customWidth="1"/>
    <col min="9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106</v>
      </c>
      <c r="B2" s="5" t="s">
        <v>345</v>
      </c>
      <c r="C2" s="5" t="s">
        <v>346</v>
      </c>
      <c r="D2" s="4" t="s">
        <v>227</v>
      </c>
      <c r="E2" s="4" t="s">
        <v>228</v>
      </c>
      <c r="F2" s="5" t="s">
        <v>443</v>
      </c>
      <c r="G2" s="6">
        <v>1</v>
      </c>
      <c r="H2" s="7">
        <v>0.28858469243986301</v>
      </c>
      <c r="I2" s="9">
        <f t="shared" ref="I2:I15" si="0">H2*G2</f>
        <v>0.28858469243986301</v>
      </c>
      <c r="J2" s="10">
        <v>44550</v>
      </c>
    </row>
    <row r="3" spans="1:10" s="1" customFormat="1" ht="16.5" customHeight="1">
      <c r="A3" s="12" t="s">
        <v>106</v>
      </c>
      <c r="B3" s="13" t="s">
        <v>345</v>
      </c>
      <c r="C3" s="13" t="s">
        <v>346</v>
      </c>
      <c r="D3" s="12" t="s">
        <v>223</v>
      </c>
      <c r="E3" s="12" t="s">
        <v>224</v>
      </c>
      <c r="F3" s="13" t="s">
        <v>444</v>
      </c>
      <c r="G3" s="14">
        <v>2</v>
      </c>
      <c r="H3" s="7">
        <v>0.120565034394672</v>
      </c>
      <c r="I3" s="9">
        <f t="shared" si="0"/>
        <v>0.24113006878934401</v>
      </c>
      <c r="J3" s="16">
        <v>44742</v>
      </c>
    </row>
    <row r="4" spans="1:10" s="1" customFormat="1" ht="16.5" customHeight="1">
      <c r="A4" s="4" t="s">
        <v>106</v>
      </c>
      <c r="B4" s="5" t="s">
        <v>345</v>
      </c>
      <c r="C4" s="5" t="s">
        <v>346</v>
      </c>
      <c r="D4" s="4" t="s">
        <v>445</v>
      </c>
      <c r="E4" s="4" t="s">
        <v>446</v>
      </c>
      <c r="F4" s="5" t="s">
        <v>447</v>
      </c>
      <c r="G4" s="6">
        <v>0.24</v>
      </c>
      <c r="H4" s="7">
        <v>1.7257</v>
      </c>
      <c r="I4" s="9">
        <f t="shared" si="0"/>
        <v>0.41416799999999998</v>
      </c>
      <c r="J4" s="10">
        <v>45196</v>
      </c>
    </row>
    <row r="5" spans="1:10" s="1" customFormat="1" ht="16.5" customHeight="1">
      <c r="A5" s="12" t="s">
        <v>106</v>
      </c>
      <c r="B5" s="13" t="s">
        <v>345</v>
      </c>
      <c r="C5" s="13" t="s">
        <v>346</v>
      </c>
      <c r="D5" s="12" t="s">
        <v>332</v>
      </c>
      <c r="E5" s="12" t="s">
        <v>333</v>
      </c>
      <c r="F5" s="13" t="s">
        <v>448</v>
      </c>
      <c r="G5" s="14">
        <v>0.3</v>
      </c>
      <c r="H5" s="7">
        <v>1.6814</v>
      </c>
      <c r="I5" s="9">
        <f t="shared" si="0"/>
        <v>0.50441999999999998</v>
      </c>
      <c r="J5" s="16">
        <v>44620</v>
      </c>
    </row>
    <row r="6" spans="1:10" s="1" customFormat="1" ht="16.5" customHeight="1">
      <c r="A6" s="4" t="s">
        <v>106</v>
      </c>
      <c r="B6" s="5" t="s">
        <v>345</v>
      </c>
      <c r="C6" s="5" t="s">
        <v>346</v>
      </c>
      <c r="D6" s="4" t="s">
        <v>449</v>
      </c>
      <c r="E6" s="4" t="s">
        <v>450</v>
      </c>
      <c r="F6" s="5" t="s">
        <v>447</v>
      </c>
      <c r="G6" s="6">
        <v>0.41</v>
      </c>
      <c r="H6" s="7">
        <v>1.7257</v>
      </c>
      <c r="I6" s="9">
        <f t="shared" si="0"/>
        <v>0.70753699999999997</v>
      </c>
      <c r="J6" s="10">
        <v>44620</v>
      </c>
    </row>
    <row r="7" spans="1:10" s="1" customFormat="1" ht="16.5" customHeight="1">
      <c r="A7" s="12" t="s">
        <v>106</v>
      </c>
      <c r="B7" s="13" t="s">
        <v>345</v>
      </c>
      <c r="C7" s="13" t="s">
        <v>346</v>
      </c>
      <c r="D7" s="12" t="s">
        <v>451</v>
      </c>
      <c r="E7" s="12" t="s">
        <v>452</v>
      </c>
      <c r="F7" s="13" t="s">
        <v>448</v>
      </c>
      <c r="G7" s="14">
        <v>0.185</v>
      </c>
      <c r="H7" s="7">
        <v>1.6814</v>
      </c>
      <c r="I7" s="9">
        <f t="shared" si="0"/>
        <v>0.31105899999999997</v>
      </c>
      <c r="J7" s="16">
        <v>44550</v>
      </c>
    </row>
    <row r="8" spans="1:10" s="1" customFormat="1" ht="16.5" customHeight="1">
      <c r="A8" s="4" t="s">
        <v>106</v>
      </c>
      <c r="B8" s="5" t="s">
        <v>345</v>
      </c>
      <c r="C8" s="5" t="s">
        <v>346</v>
      </c>
      <c r="D8" s="4" t="s">
        <v>453</v>
      </c>
      <c r="E8" s="4" t="s">
        <v>454</v>
      </c>
      <c r="F8" s="5" t="s">
        <v>349</v>
      </c>
      <c r="G8" s="6">
        <v>1</v>
      </c>
      <c r="H8" s="7">
        <v>0.35</v>
      </c>
      <c r="I8" s="9">
        <f t="shared" si="0"/>
        <v>0.35</v>
      </c>
      <c r="J8" s="10">
        <v>44620</v>
      </c>
    </row>
    <row r="9" spans="1:10" s="1" customFormat="1" ht="16.5" customHeight="1">
      <c r="A9" s="12" t="s">
        <v>106</v>
      </c>
      <c r="B9" s="13" t="s">
        <v>345</v>
      </c>
      <c r="C9" s="13" t="s">
        <v>346</v>
      </c>
      <c r="D9" s="12" t="s">
        <v>455</v>
      </c>
      <c r="E9" s="12" t="s">
        <v>456</v>
      </c>
      <c r="F9" s="13" t="s">
        <v>349</v>
      </c>
      <c r="G9" s="14">
        <v>1</v>
      </c>
      <c r="H9" s="7">
        <v>0.242469323534798</v>
      </c>
      <c r="I9" s="9">
        <f t="shared" si="0"/>
        <v>0.242469323534798</v>
      </c>
      <c r="J9" s="16">
        <v>45138</v>
      </c>
    </row>
    <row r="10" spans="1:10" s="1" customFormat="1" ht="16.5" customHeight="1">
      <c r="A10" s="4" t="s">
        <v>106</v>
      </c>
      <c r="B10" s="5" t="s">
        <v>345</v>
      </c>
      <c r="C10" s="5" t="s">
        <v>346</v>
      </c>
      <c r="D10" s="4" t="s">
        <v>457</v>
      </c>
      <c r="E10" s="4" t="s">
        <v>98</v>
      </c>
      <c r="F10" s="5" t="s">
        <v>349</v>
      </c>
      <c r="G10" s="6">
        <v>1</v>
      </c>
      <c r="H10" s="7">
        <f>I24</f>
        <v>3.1126822212145702</v>
      </c>
      <c r="I10" s="9">
        <f t="shared" si="0"/>
        <v>3.1126822212145702</v>
      </c>
      <c r="J10" s="10">
        <v>44550</v>
      </c>
    </row>
    <row r="11" spans="1:10" s="1" customFormat="1" ht="16.5" customHeight="1">
      <c r="A11" s="12" t="s">
        <v>106</v>
      </c>
      <c r="B11" s="13" t="s">
        <v>345</v>
      </c>
      <c r="C11" s="13" t="s">
        <v>346</v>
      </c>
      <c r="D11" s="12" t="s">
        <v>229</v>
      </c>
      <c r="E11" s="12" t="s">
        <v>230</v>
      </c>
      <c r="F11" s="13" t="s">
        <v>349</v>
      </c>
      <c r="G11" s="14">
        <v>2</v>
      </c>
      <c r="H11" s="7">
        <v>0.35</v>
      </c>
      <c r="I11" s="9">
        <f t="shared" si="0"/>
        <v>0.7</v>
      </c>
      <c r="J11" s="16">
        <v>45196</v>
      </c>
    </row>
    <row r="12" spans="1:10" s="1" customFormat="1" ht="16.5" customHeight="1">
      <c r="A12" s="4" t="s">
        <v>106</v>
      </c>
      <c r="B12" s="5" t="s">
        <v>345</v>
      </c>
      <c r="C12" s="5" t="s">
        <v>346</v>
      </c>
      <c r="D12" s="4" t="s">
        <v>458</v>
      </c>
      <c r="E12" s="4" t="s">
        <v>459</v>
      </c>
      <c r="F12" s="5" t="s">
        <v>349</v>
      </c>
      <c r="G12" s="6">
        <v>1</v>
      </c>
      <c r="H12" s="7">
        <v>0.119628418245735</v>
      </c>
      <c r="I12" s="9">
        <f t="shared" si="0"/>
        <v>0.119628418245735</v>
      </c>
      <c r="J12" s="10">
        <v>45138</v>
      </c>
    </row>
    <row r="13" spans="1:10" s="1" customFormat="1" ht="16.5" customHeight="1">
      <c r="A13" s="12" t="s">
        <v>106</v>
      </c>
      <c r="B13" s="13" t="s">
        <v>345</v>
      </c>
      <c r="C13" s="13" t="s">
        <v>346</v>
      </c>
      <c r="D13" s="12" t="s">
        <v>460</v>
      </c>
      <c r="E13" s="12" t="s">
        <v>461</v>
      </c>
      <c r="F13" s="13" t="s">
        <v>462</v>
      </c>
      <c r="G13" s="14">
        <v>1</v>
      </c>
      <c r="H13" s="7">
        <v>6.2700000000000006E-2</v>
      </c>
      <c r="I13" s="9">
        <f t="shared" si="0"/>
        <v>6.2700000000000006E-2</v>
      </c>
      <c r="J13" s="16">
        <v>45138</v>
      </c>
    </row>
    <row r="14" spans="1:10" s="1" customFormat="1" ht="16.5" customHeight="1">
      <c r="A14" s="4" t="s">
        <v>106</v>
      </c>
      <c r="B14" s="5" t="s">
        <v>345</v>
      </c>
      <c r="C14" s="5" t="s">
        <v>346</v>
      </c>
      <c r="D14" s="4" t="s">
        <v>463</v>
      </c>
      <c r="E14" s="4" t="s">
        <v>464</v>
      </c>
      <c r="F14" s="5" t="s">
        <v>465</v>
      </c>
      <c r="G14" s="6">
        <v>3.3E-3</v>
      </c>
      <c r="H14" s="7">
        <v>6.2127999999999997</v>
      </c>
      <c r="I14" s="9">
        <f t="shared" si="0"/>
        <v>2.0502240000000001E-2</v>
      </c>
      <c r="J14" s="10">
        <v>44652</v>
      </c>
    </row>
    <row r="15" spans="1:10" s="1" customFormat="1" ht="16.5" customHeight="1">
      <c r="A15" s="12" t="s">
        <v>106</v>
      </c>
      <c r="B15" s="13" t="s">
        <v>345</v>
      </c>
      <c r="C15" s="13" t="s">
        <v>346</v>
      </c>
      <c r="D15" s="12" t="s">
        <v>440</v>
      </c>
      <c r="E15" s="12" t="s">
        <v>441</v>
      </c>
      <c r="F15" s="13" t="s">
        <v>442</v>
      </c>
      <c r="G15" s="14">
        <v>0.01</v>
      </c>
      <c r="H15" s="7">
        <v>0.40350000000000003</v>
      </c>
      <c r="I15" s="9">
        <f t="shared" si="0"/>
        <v>4.0350000000000004E-3</v>
      </c>
      <c r="J15" s="16">
        <v>44652</v>
      </c>
    </row>
    <row r="16" spans="1:10">
      <c r="H16" s="11" t="s">
        <v>420</v>
      </c>
      <c r="I16" s="11">
        <f>SUM(I2:I15)</f>
        <v>7.0789159642243096</v>
      </c>
    </row>
    <row r="18" spans="1:10" s="1" customFormat="1" ht="12.75">
      <c r="A18" s="2" t="s">
        <v>336</v>
      </c>
      <c r="B18" s="2" t="s">
        <v>337</v>
      </c>
      <c r="C18" s="2" t="s">
        <v>338</v>
      </c>
      <c r="D18" s="2" t="s">
        <v>339</v>
      </c>
      <c r="E18" s="2" t="s">
        <v>340</v>
      </c>
      <c r="F18" s="2" t="s">
        <v>340</v>
      </c>
      <c r="G18" s="3" t="s">
        <v>341</v>
      </c>
      <c r="H18" s="3" t="s">
        <v>342</v>
      </c>
      <c r="I18" s="3" t="s">
        <v>343</v>
      </c>
      <c r="J18" s="8" t="s">
        <v>344</v>
      </c>
    </row>
    <row r="19" spans="1:10" s="1" customFormat="1" ht="16.5" customHeight="1">
      <c r="A19" s="4" t="s">
        <v>457</v>
      </c>
      <c r="B19" s="5" t="s">
        <v>345</v>
      </c>
      <c r="C19" s="5" t="s">
        <v>346</v>
      </c>
      <c r="D19" s="4" t="s">
        <v>466</v>
      </c>
      <c r="E19" s="4" t="s">
        <v>467</v>
      </c>
      <c r="F19" s="5" t="s">
        <v>349</v>
      </c>
      <c r="G19" s="6">
        <v>1</v>
      </c>
      <c r="H19" s="7">
        <v>0.122682221214575</v>
      </c>
      <c r="I19" s="9">
        <f t="shared" ref="I19:I23" si="1">H19*G19</f>
        <v>0.122682221214575</v>
      </c>
      <c r="J19" s="10">
        <v>44550</v>
      </c>
    </row>
    <row r="20" spans="1:10" s="1" customFormat="1" ht="16.5" customHeight="1">
      <c r="A20" s="12" t="s">
        <v>457</v>
      </c>
      <c r="B20" s="13" t="s">
        <v>345</v>
      </c>
      <c r="C20" s="13" t="s">
        <v>346</v>
      </c>
      <c r="D20" s="12" t="s">
        <v>468</v>
      </c>
      <c r="E20" s="12" t="s">
        <v>469</v>
      </c>
      <c r="F20" s="13" t="s">
        <v>349</v>
      </c>
      <c r="G20" s="14">
        <v>2</v>
      </c>
      <c r="H20" s="7">
        <v>0.15</v>
      </c>
      <c r="I20" s="9">
        <f t="shared" si="1"/>
        <v>0.3</v>
      </c>
      <c r="J20" s="16">
        <v>44620</v>
      </c>
    </row>
    <row r="21" spans="1:10" s="1" customFormat="1" ht="16.5" customHeight="1">
      <c r="A21" s="4" t="s">
        <v>457</v>
      </c>
      <c r="B21" s="5" t="s">
        <v>345</v>
      </c>
      <c r="C21" s="5" t="s">
        <v>346</v>
      </c>
      <c r="D21" s="4" t="s">
        <v>470</v>
      </c>
      <c r="E21" s="4" t="s">
        <v>471</v>
      </c>
      <c r="F21" s="5" t="s">
        <v>349</v>
      </c>
      <c r="G21" s="6">
        <v>1</v>
      </c>
      <c r="H21" s="7">
        <v>1.1000000000000001</v>
      </c>
      <c r="I21" s="9">
        <f t="shared" si="1"/>
        <v>1.1000000000000001</v>
      </c>
      <c r="J21" s="10">
        <v>44550</v>
      </c>
    </row>
    <row r="22" spans="1:10" s="1" customFormat="1" ht="16.5" customHeight="1">
      <c r="A22" s="12" t="s">
        <v>457</v>
      </c>
      <c r="B22" s="13" t="s">
        <v>345</v>
      </c>
      <c r="C22" s="13" t="s">
        <v>346</v>
      </c>
      <c r="D22" s="12" t="s">
        <v>472</v>
      </c>
      <c r="E22" s="12" t="s">
        <v>473</v>
      </c>
      <c r="F22" s="13" t="s">
        <v>349</v>
      </c>
      <c r="G22" s="14">
        <v>1</v>
      </c>
      <c r="H22" s="7">
        <v>0.6</v>
      </c>
      <c r="I22" s="9">
        <f t="shared" si="1"/>
        <v>0.6</v>
      </c>
      <c r="J22" s="16">
        <v>44550</v>
      </c>
    </row>
    <row r="23" spans="1:10" s="1" customFormat="1" ht="16.5" customHeight="1">
      <c r="A23" s="4" t="s">
        <v>457</v>
      </c>
      <c r="B23" s="5" t="s">
        <v>345</v>
      </c>
      <c r="C23" s="5" t="s">
        <v>346</v>
      </c>
      <c r="D23" s="4" t="s">
        <v>474</v>
      </c>
      <c r="E23" s="4" t="s">
        <v>475</v>
      </c>
      <c r="F23" s="5" t="s">
        <v>349</v>
      </c>
      <c r="G23" s="6">
        <v>1</v>
      </c>
      <c r="H23" s="7">
        <v>0.99</v>
      </c>
      <c r="I23" s="9">
        <f t="shared" si="1"/>
        <v>0.99</v>
      </c>
      <c r="J23" s="10">
        <v>44550</v>
      </c>
    </row>
    <row r="24" spans="1:10">
      <c r="H24" s="11" t="s">
        <v>420</v>
      </c>
      <c r="I24" s="11">
        <f>SUM(I19:I23)</f>
        <v>3.1126822212145702</v>
      </c>
    </row>
  </sheetData>
  <phoneticPr fontId="20" type="noConversion"/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I11" sqref="I1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71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2</v>
      </c>
      <c r="H2" s="7">
        <v>0.05</v>
      </c>
      <c r="I2" s="9">
        <f t="shared" ref="I2:I9" si="0">H2*G2</f>
        <v>0.1</v>
      </c>
      <c r="J2" s="10">
        <v>44927</v>
      </c>
    </row>
    <row r="3" spans="1:10" s="1" customFormat="1" ht="16.5" customHeight="1">
      <c r="A3" s="12" t="s">
        <v>71</v>
      </c>
      <c r="B3" s="13" t="s">
        <v>345</v>
      </c>
      <c r="C3" s="13" t="s">
        <v>346</v>
      </c>
      <c r="D3" s="12" t="s">
        <v>952</v>
      </c>
      <c r="E3" s="12" t="s">
        <v>953</v>
      </c>
      <c r="F3" s="13" t="s">
        <v>349</v>
      </c>
      <c r="G3" s="14">
        <v>1</v>
      </c>
      <c r="H3" s="7">
        <f>I20</f>
        <v>15.418557665909701</v>
      </c>
      <c r="I3" s="9">
        <f t="shared" si="0"/>
        <v>15.418557665909701</v>
      </c>
      <c r="J3" s="16">
        <v>45265</v>
      </c>
    </row>
    <row r="4" spans="1:10" s="1" customFormat="1" ht="16.5" customHeight="1">
      <c r="A4" s="4" t="s">
        <v>71</v>
      </c>
      <c r="B4" s="5" t="s">
        <v>345</v>
      </c>
      <c r="C4" s="5" t="s">
        <v>346</v>
      </c>
      <c r="D4" s="4" t="s">
        <v>437</v>
      </c>
      <c r="E4" s="4" t="s">
        <v>438</v>
      </c>
      <c r="F4" s="5" t="s">
        <v>439</v>
      </c>
      <c r="G4" s="6">
        <v>4.0000000000000001E-3</v>
      </c>
      <c r="H4" s="7">
        <v>6.1791999999999998</v>
      </c>
      <c r="I4" s="9">
        <f t="shared" si="0"/>
        <v>2.4716800000000001E-2</v>
      </c>
      <c r="J4" s="10">
        <v>45048</v>
      </c>
    </row>
    <row r="5" spans="1:10" s="1" customFormat="1" ht="16.5" customHeight="1">
      <c r="A5" s="12" t="s">
        <v>71</v>
      </c>
      <c r="B5" s="13" t="s">
        <v>345</v>
      </c>
      <c r="C5" s="13" t="s">
        <v>346</v>
      </c>
      <c r="D5" s="12" t="s">
        <v>440</v>
      </c>
      <c r="E5" s="12" t="s">
        <v>441</v>
      </c>
      <c r="F5" s="13" t="s">
        <v>442</v>
      </c>
      <c r="G5" s="14">
        <v>2.4E-2</v>
      </c>
      <c r="H5" s="7">
        <v>0.40350000000000003</v>
      </c>
      <c r="I5" s="9">
        <f t="shared" si="0"/>
        <v>9.6839999999999999E-3</v>
      </c>
      <c r="J5" s="16">
        <v>45048</v>
      </c>
    </row>
    <row r="6" spans="1:10" s="1" customFormat="1" ht="16.5" customHeight="1">
      <c r="A6" s="4" t="s">
        <v>71</v>
      </c>
      <c r="B6" s="5" t="s">
        <v>345</v>
      </c>
      <c r="C6" s="5" t="s">
        <v>346</v>
      </c>
      <c r="D6" s="4" t="s">
        <v>803</v>
      </c>
      <c r="E6" s="4" t="s">
        <v>804</v>
      </c>
      <c r="F6" s="5" t="s">
        <v>482</v>
      </c>
      <c r="G6" s="6">
        <v>1</v>
      </c>
      <c r="H6" s="7">
        <v>0.74779759570312498</v>
      </c>
      <c r="I6" s="9">
        <f t="shared" si="0"/>
        <v>0.74779759570312498</v>
      </c>
      <c r="J6" s="10">
        <v>44044</v>
      </c>
    </row>
    <row r="7" spans="1:10" s="1" customFormat="1" ht="16.5" customHeight="1">
      <c r="A7" s="12" t="s">
        <v>71</v>
      </c>
      <c r="B7" s="13" t="s">
        <v>345</v>
      </c>
      <c r="C7" s="13" t="s">
        <v>346</v>
      </c>
      <c r="D7" s="12" t="s">
        <v>936</v>
      </c>
      <c r="E7" s="12" t="s">
        <v>937</v>
      </c>
      <c r="F7" s="13" t="s">
        <v>482</v>
      </c>
      <c r="G7" s="14">
        <v>1</v>
      </c>
      <c r="H7" s="7">
        <v>0.58933712326020404</v>
      </c>
      <c r="I7" s="9">
        <f t="shared" si="0"/>
        <v>0.58933712326020404</v>
      </c>
      <c r="J7" s="16">
        <v>44044</v>
      </c>
    </row>
    <row r="8" spans="1:10" s="1" customFormat="1" ht="16.5" customHeight="1">
      <c r="A8" s="4" t="s">
        <v>71</v>
      </c>
      <c r="B8" s="5" t="s">
        <v>345</v>
      </c>
      <c r="C8" s="5" t="s">
        <v>346</v>
      </c>
      <c r="D8" s="4" t="s">
        <v>938</v>
      </c>
      <c r="E8" s="4" t="s">
        <v>939</v>
      </c>
      <c r="F8" s="5" t="s">
        <v>482</v>
      </c>
      <c r="G8" s="6">
        <v>1</v>
      </c>
      <c r="H8" s="7">
        <v>0.58933712326020404</v>
      </c>
      <c r="I8" s="9">
        <f t="shared" si="0"/>
        <v>0.58933712326020404</v>
      </c>
      <c r="J8" s="10">
        <v>44044</v>
      </c>
    </row>
    <row r="9" spans="1:10" s="1" customFormat="1" ht="16.5" customHeight="1">
      <c r="A9" s="12" t="s">
        <v>71</v>
      </c>
      <c r="B9" s="13" t="s">
        <v>345</v>
      </c>
      <c r="C9" s="13" t="s">
        <v>346</v>
      </c>
      <c r="D9" s="12" t="s">
        <v>954</v>
      </c>
      <c r="E9" s="12" t="s">
        <v>955</v>
      </c>
      <c r="F9" s="13" t="s">
        <v>482</v>
      </c>
      <c r="G9" s="14">
        <v>1</v>
      </c>
      <c r="H9" s="7">
        <v>0.25150826785714298</v>
      </c>
      <c r="I9" s="9">
        <f t="shared" si="0"/>
        <v>0.25150826785714298</v>
      </c>
      <c r="J9" s="16">
        <v>44044</v>
      </c>
    </row>
    <row r="10" spans="1:10">
      <c r="I10" s="11">
        <f>SUM(I2:I9)</f>
        <v>17.7309385759904</v>
      </c>
    </row>
    <row r="12" spans="1:10" s="1" customFormat="1" ht="12.75">
      <c r="A12" s="2" t="s">
        <v>336</v>
      </c>
      <c r="B12" s="2" t="s">
        <v>337</v>
      </c>
      <c r="C12" s="2" t="s">
        <v>338</v>
      </c>
      <c r="D12" s="2" t="s">
        <v>339</v>
      </c>
      <c r="E12" s="2" t="s">
        <v>340</v>
      </c>
      <c r="F12" s="2" t="s">
        <v>340</v>
      </c>
      <c r="G12" s="3" t="s">
        <v>341</v>
      </c>
      <c r="H12" s="3" t="s">
        <v>342</v>
      </c>
      <c r="I12" s="3" t="s">
        <v>343</v>
      </c>
      <c r="J12" s="8" t="s">
        <v>344</v>
      </c>
    </row>
    <row r="13" spans="1:10" s="1" customFormat="1" ht="16.5" customHeight="1">
      <c r="A13" s="4" t="s">
        <v>952</v>
      </c>
      <c r="B13" s="5" t="s">
        <v>345</v>
      </c>
      <c r="C13" s="5" t="s">
        <v>346</v>
      </c>
      <c r="D13" s="4" t="s">
        <v>544</v>
      </c>
      <c r="E13" s="4" t="s">
        <v>545</v>
      </c>
      <c r="F13" s="5" t="s">
        <v>546</v>
      </c>
      <c r="G13" s="6">
        <v>1</v>
      </c>
      <c r="H13" s="7">
        <v>0.05</v>
      </c>
      <c r="I13" s="9">
        <f t="shared" ref="I13:I19" si="1">H13*G13</f>
        <v>0.05</v>
      </c>
      <c r="J13" s="10">
        <v>45196</v>
      </c>
    </row>
    <row r="14" spans="1:10" s="1" customFormat="1" ht="16.5" customHeight="1">
      <c r="A14" s="12" t="s">
        <v>952</v>
      </c>
      <c r="B14" s="13" t="s">
        <v>345</v>
      </c>
      <c r="C14" s="13" t="s">
        <v>346</v>
      </c>
      <c r="D14" s="12" t="s">
        <v>811</v>
      </c>
      <c r="E14" s="12" t="s">
        <v>517</v>
      </c>
      <c r="F14" s="13" t="s">
        <v>812</v>
      </c>
      <c r="G14" s="14">
        <v>2</v>
      </c>
      <c r="H14" s="7">
        <v>0.05</v>
      </c>
      <c r="I14" s="9">
        <f t="shared" si="1"/>
        <v>0.1</v>
      </c>
      <c r="J14" s="16">
        <v>45196</v>
      </c>
    </row>
    <row r="15" spans="1:10" s="1" customFormat="1" ht="16.5" customHeight="1">
      <c r="A15" s="4" t="s">
        <v>952</v>
      </c>
      <c r="B15" s="5" t="s">
        <v>345</v>
      </c>
      <c r="C15" s="5" t="s">
        <v>346</v>
      </c>
      <c r="D15" s="4" t="s">
        <v>813</v>
      </c>
      <c r="E15" s="4" t="s">
        <v>814</v>
      </c>
      <c r="F15" s="5" t="s">
        <v>349</v>
      </c>
      <c r="G15" s="6">
        <v>1</v>
      </c>
      <c r="H15" s="7">
        <v>0.63460000000000005</v>
      </c>
      <c r="I15" s="9">
        <f t="shared" si="1"/>
        <v>0.63460000000000005</v>
      </c>
      <c r="J15" s="10">
        <v>44866</v>
      </c>
    </row>
    <row r="16" spans="1:10" s="1" customFormat="1" ht="16.5" customHeight="1">
      <c r="A16" s="12" t="s">
        <v>952</v>
      </c>
      <c r="B16" s="13" t="s">
        <v>345</v>
      </c>
      <c r="C16" s="13" t="s">
        <v>346</v>
      </c>
      <c r="D16" s="12" t="s">
        <v>815</v>
      </c>
      <c r="E16" s="12" t="s">
        <v>816</v>
      </c>
      <c r="F16" s="13" t="s">
        <v>349</v>
      </c>
      <c r="G16" s="14">
        <v>4</v>
      </c>
      <c r="H16" s="7">
        <v>0.2</v>
      </c>
      <c r="I16" s="9">
        <f t="shared" si="1"/>
        <v>0.8</v>
      </c>
      <c r="J16" s="16">
        <v>44866</v>
      </c>
    </row>
    <row r="17" spans="1:10" s="1" customFormat="1" ht="16.5" customHeight="1">
      <c r="A17" s="4" t="s">
        <v>952</v>
      </c>
      <c r="B17" s="5" t="s">
        <v>345</v>
      </c>
      <c r="C17" s="5" t="s">
        <v>346</v>
      </c>
      <c r="D17" s="4" t="s">
        <v>817</v>
      </c>
      <c r="E17" s="4" t="s">
        <v>818</v>
      </c>
      <c r="F17" s="5" t="s">
        <v>349</v>
      </c>
      <c r="G17" s="6">
        <v>2</v>
      </c>
      <c r="H17" s="7">
        <f>I37</f>
        <v>6.6006071515548399</v>
      </c>
      <c r="I17" s="9">
        <f t="shared" si="1"/>
        <v>13.201214303109699</v>
      </c>
      <c r="J17" s="10">
        <v>45196</v>
      </c>
    </row>
    <row r="18" spans="1:10" s="1" customFormat="1" ht="16.5" customHeight="1">
      <c r="A18" s="12" t="s">
        <v>952</v>
      </c>
      <c r="B18" s="13" t="s">
        <v>345</v>
      </c>
      <c r="C18" s="13" t="s">
        <v>346</v>
      </c>
      <c r="D18" s="12" t="s">
        <v>819</v>
      </c>
      <c r="E18" s="12" t="s">
        <v>820</v>
      </c>
      <c r="F18" s="13" t="s">
        <v>349</v>
      </c>
      <c r="G18" s="14">
        <v>1</v>
      </c>
      <c r="H18" s="7">
        <v>0.5</v>
      </c>
      <c r="I18" s="9">
        <f t="shared" si="1"/>
        <v>0.5</v>
      </c>
      <c r="J18" s="16">
        <v>45261</v>
      </c>
    </row>
    <row r="19" spans="1:10" s="1" customFormat="1" ht="16.5" customHeight="1">
      <c r="A19" s="4" t="s">
        <v>952</v>
      </c>
      <c r="B19" s="5" t="s">
        <v>345</v>
      </c>
      <c r="C19" s="5" t="s">
        <v>346</v>
      </c>
      <c r="D19" s="4" t="s">
        <v>821</v>
      </c>
      <c r="E19" s="4" t="s">
        <v>822</v>
      </c>
      <c r="F19" s="5" t="s">
        <v>823</v>
      </c>
      <c r="G19" s="6">
        <v>3</v>
      </c>
      <c r="H19" s="7">
        <v>4.4247787599999998E-2</v>
      </c>
      <c r="I19" s="9">
        <f t="shared" si="1"/>
        <v>0.13274336279999999</v>
      </c>
      <c r="J19" s="10">
        <v>45383</v>
      </c>
    </row>
    <row r="20" spans="1:10">
      <c r="I20" s="11">
        <f>SUM(I13:I19)</f>
        <v>15.418557665909701</v>
      </c>
    </row>
    <row r="22" spans="1:10" s="1" customFormat="1" ht="12.75">
      <c r="A22" s="2" t="s">
        <v>336</v>
      </c>
      <c r="B22" s="2" t="s">
        <v>337</v>
      </c>
      <c r="C22" s="2" t="s">
        <v>338</v>
      </c>
      <c r="D22" s="2" t="s">
        <v>339</v>
      </c>
      <c r="E22" s="2" t="s">
        <v>340</v>
      </c>
      <c r="F22" s="2" t="s">
        <v>340</v>
      </c>
      <c r="G22" s="3" t="s">
        <v>341</v>
      </c>
      <c r="H22" s="3" t="s">
        <v>342</v>
      </c>
      <c r="I22" s="3" t="s">
        <v>343</v>
      </c>
      <c r="J22" s="8" t="s">
        <v>344</v>
      </c>
    </row>
    <row r="23" spans="1:10" s="1" customFormat="1" ht="16.5" customHeight="1">
      <c r="A23" s="4" t="s">
        <v>817</v>
      </c>
      <c r="B23" s="5" t="s">
        <v>345</v>
      </c>
      <c r="C23" s="5" t="s">
        <v>346</v>
      </c>
      <c r="D23" s="4" t="s">
        <v>544</v>
      </c>
      <c r="E23" s="4" t="s">
        <v>545</v>
      </c>
      <c r="F23" s="5" t="s">
        <v>546</v>
      </c>
      <c r="G23" s="6">
        <v>2</v>
      </c>
      <c r="H23" s="7">
        <v>0.05</v>
      </c>
      <c r="I23" s="9">
        <f t="shared" ref="I23:I36" si="2">H23*G23</f>
        <v>0.1</v>
      </c>
      <c r="J23" s="10">
        <v>44866</v>
      </c>
    </row>
    <row r="24" spans="1:10" s="1" customFormat="1" ht="16.5" customHeight="1">
      <c r="A24" s="12" t="s">
        <v>817</v>
      </c>
      <c r="B24" s="13" t="s">
        <v>345</v>
      </c>
      <c r="C24" s="13" t="s">
        <v>346</v>
      </c>
      <c r="D24" s="12" t="s">
        <v>561</v>
      </c>
      <c r="E24" s="12" t="s">
        <v>562</v>
      </c>
      <c r="F24" s="13" t="s">
        <v>563</v>
      </c>
      <c r="G24" s="14">
        <v>4</v>
      </c>
      <c r="H24" s="7">
        <v>0.1196</v>
      </c>
      <c r="I24" s="9">
        <f t="shared" si="2"/>
        <v>0.47839999999999999</v>
      </c>
      <c r="J24" s="16">
        <v>44866</v>
      </c>
    </row>
    <row r="25" spans="1:10" s="1" customFormat="1" ht="16.5" customHeight="1">
      <c r="A25" s="4" t="s">
        <v>817</v>
      </c>
      <c r="B25" s="5" t="s">
        <v>345</v>
      </c>
      <c r="C25" s="5" t="s">
        <v>346</v>
      </c>
      <c r="D25" s="4" t="s">
        <v>824</v>
      </c>
      <c r="E25" s="4" t="s">
        <v>825</v>
      </c>
      <c r="F25" s="5" t="s">
        <v>349</v>
      </c>
      <c r="G25" s="6">
        <v>1</v>
      </c>
      <c r="H25" s="7">
        <v>1.421</v>
      </c>
      <c r="I25" s="9">
        <f t="shared" si="2"/>
        <v>1.421</v>
      </c>
      <c r="J25" s="10">
        <v>44866</v>
      </c>
    </row>
    <row r="26" spans="1:10" s="1" customFormat="1" ht="16.5" customHeight="1">
      <c r="A26" s="12" t="s">
        <v>817</v>
      </c>
      <c r="B26" s="13" t="s">
        <v>345</v>
      </c>
      <c r="C26" s="13" t="s">
        <v>346</v>
      </c>
      <c r="D26" s="12" t="s">
        <v>826</v>
      </c>
      <c r="E26" s="12" t="s">
        <v>827</v>
      </c>
      <c r="F26" s="13" t="s">
        <v>349</v>
      </c>
      <c r="G26" s="14">
        <v>2</v>
      </c>
      <c r="H26" s="7">
        <v>0.39200000000000002</v>
      </c>
      <c r="I26" s="9">
        <f t="shared" si="2"/>
        <v>0.78400000000000003</v>
      </c>
      <c r="J26" s="16">
        <v>44866</v>
      </c>
    </row>
    <row r="27" spans="1:10" s="1" customFormat="1" ht="16.5" customHeight="1">
      <c r="A27" s="4" t="s">
        <v>817</v>
      </c>
      <c r="B27" s="5" t="s">
        <v>345</v>
      </c>
      <c r="C27" s="5" t="s">
        <v>346</v>
      </c>
      <c r="D27" s="4" t="s">
        <v>828</v>
      </c>
      <c r="E27" s="4" t="s">
        <v>680</v>
      </c>
      <c r="F27" s="5" t="s">
        <v>349</v>
      </c>
      <c r="G27" s="6">
        <v>1</v>
      </c>
      <c r="H27" s="7">
        <v>0.53900000000000003</v>
      </c>
      <c r="I27" s="9">
        <f t="shared" si="2"/>
        <v>0.53900000000000003</v>
      </c>
      <c r="J27" s="10">
        <v>44866</v>
      </c>
    </row>
    <row r="28" spans="1:10" s="1" customFormat="1" ht="16.5" customHeight="1">
      <c r="A28" s="12" t="s">
        <v>817</v>
      </c>
      <c r="B28" s="13" t="s">
        <v>345</v>
      </c>
      <c r="C28" s="13" t="s">
        <v>346</v>
      </c>
      <c r="D28" s="12" t="s">
        <v>829</v>
      </c>
      <c r="E28" s="12" t="s">
        <v>830</v>
      </c>
      <c r="F28" s="13" t="s">
        <v>349</v>
      </c>
      <c r="G28" s="14">
        <v>1</v>
      </c>
      <c r="H28" s="7">
        <v>0.24645296996336999</v>
      </c>
      <c r="I28" s="9">
        <f t="shared" si="2"/>
        <v>0.24645296996336999</v>
      </c>
      <c r="J28" s="16">
        <v>44866</v>
      </c>
    </row>
    <row r="29" spans="1:10" s="1" customFormat="1" ht="16.5" customHeight="1">
      <c r="A29" s="4" t="s">
        <v>817</v>
      </c>
      <c r="B29" s="5" t="s">
        <v>345</v>
      </c>
      <c r="C29" s="5" t="s">
        <v>346</v>
      </c>
      <c r="D29" s="4" t="s">
        <v>831</v>
      </c>
      <c r="E29" s="4" t="s">
        <v>832</v>
      </c>
      <c r="F29" s="5" t="s">
        <v>349</v>
      </c>
      <c r="G29" s="6">
        <v>1</v>
      </c>
      <c r="H29" s="7">
        <v>0.441</v>
      </c>
      <c r="I29" s="9">
        <f t="shared" si="2"/>
        <v>0.441</v>
      </c>
      <c r="J29" s="10">
        <v>44866</v>
      </c>
    </row>
    <row r="30" spans="1:10" s="1" customFormat="1" ht="16.5" customHeight="1">
      <c r="A30" s="12" t="s">
        <v>817</v>
      </c>
      <c r="B30" s="13" t="s">
        <v>345</v>
      </c>
      <c r="C30" s="13" t="s">
        <v>346</v>
      </c>
      <c r="D30" s="12" t="s">
        <v>833</v>
      </c>
      <c r="E30" s="12" t="s">
        <v>834</v>
      </c>
      <c r="F30" s="13" t="s">
        <v>349</v>
      </c>
      <c r="G30" s="14">
        <v>1</v>
      </c>
      <c r="H30" s="7">
        <v>0.441</v>
      </c>
      <c r="I30" s="9">
        <f t="shared" si="2"/>
        <v>0.441</v>
      </c>
      <c r="J30" s="16">
        <v>44866</v>
      </c>
    </row>
    <row r="31" spans="1:10" s="1" customFormat="1" ht="16.5" customHeight="1">
      <c r="A31" s="4" t="s">
        <v>817</v>
      </c>
      <c r="B31" s="5" t="s">
        <v>345</v>
      </c>
      <c r="C31" s="5" t="s">
        <v>346</v>
      </c>
      <c r="D31" s="4" t="s">
        <v>835</v>
      </c>
      <c r="E31" s="4" t="s">
        <v>473</v>
      </c>
      <c r="F31" s="5" t="s">
        <v>349</v>
      </c>
      <c r="G31" s="6">
        <v>4</v>
      </c>
      <c r="H31" s="7">
        <v>0.34300000000000003</v>
      </c>
      <c r="I31" s="9">
        <f t="shared" si="2"/>
        <v>1.3720000000000001</v>
      </c>
      <c r="J31" s="10">
        <v>44866</v>
      </c>
    </row>
    <row r="32" spans="1:10" s="1" customFormat="1" ht="16.5" customHeight="1">
      <c r="A32" s="12" t="s">
        <v>817</v>
      </c>
      <c r="B32" s="13" t="s">
        <v>345</v>
      </c>
      <c r="C32" s="13" t="s">
        <v>346</v>
      </c>
      <c r="D32" s="12" t="s">
        <v>836</v>
      </c>
      <c r="E32" s="12" t="s">
        <v>837</v>
      </c>
      <c r="F32" s="13" t="s">
        <v>349</v>
      </c>
      <c r="G32" s="14">
        <v>1</v>
      </c>
      <c r="H32" s="7">
        <v>5.3097345099999999E-2</v>
      </c>
      <c r="I32" s="9">
        <f t="shared" si="2"/>
        <v>5.3097345099999999E-2</v>
      </c>
      <c r="J32" s="16">
        <v>44866</v>
      </c>
    </row>
    <row r="33" spans="1:10" s="1" customFormat="1" ht="16.5" customHeight="1">
      <c r="A33" s="4" t="s">
        <v>817</v>
      </c>
      <c r="B33" s="5" t="s">
        <v>345</v>
      </c>
      <c r="C33" s="5" t="s">
        <v>346</v>
      </c>
      <c r="D33" s="4" t="s">
        <v>838</v>
      </c>
      <c r="E33" s="4" t="s">
        <v>839</v>
      </c>
      <c r="F33" s="5" t="s">
        <v>840</v>
      </c>
      <c r="G33" s="6">
        <v>2</v>
      </c>
      <c r="H33" s="7">
        <v>0.12</v>
      </c>
      <c r="I33" s="9">
        <f t="shared" si="2"/>
        <v>0.24</v>
      </c>
      <c r="J33" s="10">
        <v>44866</v>
      </c>
    </row>
    <row r="34" spans="1:10" s="1" customFormat="1" ht="16.5" customHeight="1">
      <c r="A34" s="12" t="s">
        <v>817</v>
      </c>
      <c r="B34" s="13" t="s">
        <v>345</v>
      </c>
      <c r="C34" s="13" t="s">
        <v>346</v>
      </c>
      <c r="D34" s="12" t="s">
        <v>841</v>
      </c>
      <c r="E34" s="12" t="s">
        <v>842</v>
      </c>
      <c r="F34" s="13" t="s">
        <v>843</v>
      </c>
      <c r="G34" s="14">
        <v>1</v>
      </c>
      <c r="H34" s="7">
        <v>0.12</v>
      </c>
      <c r="I34" s="9">
        <f t="shared" si="2"/>
        <v>0.12</v>
      </c>
      <c r="J34" s="16">
        <v>44866</v>
      </c>
    </row>
    <row r="35" spans="1:10" s="1" customFormat="1" ht="16.5" customHeight="1">
      <c r="A35" s="4" t="s">
        <v>817</v>
      </c>
      <c r="B35" s="5" t="s">
        <v>345</v>
      </c>
      <c r="C35" s="5" t="s">
        <v>346</v>
      </c>
      <c r="D35" s="4" t="s">
        <v>458</v>
      </c>
      <c r="E35" s="4" t="s">
        <v>459</v>
      </c>
      <c r="F35" s="5" t="s">
        <v>349</v>
      </c>
      <c r="G35" s="6">
        <v>2</v>
      </c>
      <c r="H35" s="7">
        <v>0.119628418245735</v>
      </c>
      <c r="I35" s="9">
        <f t="shared" si="2"/>
        <v>0.23925683649147</v>
      </c>
      <c r="J35" s="10">
        <v>44866</v>
      </c>
    </row>
    <row r="36" spans="1:10" s="1" customFormat="1" ht="16.5" customHeight="1">
      <c r="A36" s="12" t="s">
        <v>817</v>
      </c>
      <c r="B36" s="13" t="s">
        <v>345</v>
      </c>
      <c r="C36" s="13" t="s">
        <v>346</v>
      </c>
      <c r="D36" s="12" t="s">
        <v>460</v>
      </c>
      <c r="E36" s="12" t="s">
        <v>461</v>
      </c>
      <c r="F36" s="13" t="s">
        <v>462</v>
      </c>
      <c r="G36" s="14">
        <v>2</v>
      </c>
      <c r="H36" s="7">
        <v>6.2700000000000006E-2</v>
      </c>
      <c r="I36" s="9">
        <f t="shared" si="2"/>
        <v>0.12540000000000001</v>
      </c>
      <c r="J36" s="16">
        <v>44866</v>
      </c>
    </row>
    <row r="37" spans="1:10">
      <c r="I37" s="11">
        <f>SUM(I23:I36)</f>
        <v>6.6006071515548399</v>
      </c>
    </row>
  </sheetData>
  <phoneticPr fontId="20" type="noConversion"/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F20" sqref="F2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25" customWidth="1"/>
    <col min="6" max="6" width="10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140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24" si="0">H2*G2</f>
        <v>0.05</v>
      </c>
      <c r="J2" s="10">
        <v>44788</v>
      </c>
    </row>
    <row r="3" spans="1:10" s="1" customFormat="1" ht="16.5" customHeight="1">
      <c r="A3" s="12" t="s">
        <v>140</v>
      </c>
      <c r="B3" s="13" t="s">
        <v>345</v>
      </c>
      <c r="C3" s="13" t="s">
        <v>346</v>
      </c>
      <c r="D3" s="12" t="s">
        <v>576</v>
      </c>
      <c r="E3" s="12" t="s">
        <v>577</v>
      </c>
      <c r="F3" s="13" t="s">
        <v>578</v>
      </c>
      <c r="G3" s="14">
        <v>2</v>
      </c>
      <c r="H3" s="7">
        <v>0.12</v>
      </c>
      <c r="I3" s="9">
        <f t="shared" si="0"/>
        <v>0.24</v>
      </c>
      <c r="J3" s="16">
        <v>44788</v>
      </c>
    </row>
    <row r="4" spans="1:10" s="1" customFormat="1" ht="16.5" customHeight="1">
      <c r="A4" s="4" t="s">
        <v>140</v>
      </c>
      <c r="B4" s="5" t="s">
        <v>345</v>
      </c>
      <c r="C4" s="5" t="s">
        <v>346</v>
      </c>
      <c r="D4" s="4" t="s">
        <v>266</v>
      </c>
      <c r="E4" s="4" t="s">
        <v>267</v>
      </c>
      <c r="F4" s="5" t="s">
        <v>349</v>
      </c>
      <c r="G4" s="6">
        <v>1</v>
      </c>
      <c r="H4" s="7">
        <f>I44</f>
        <v>8.1588428607942909</v>
      </c>
      <c r="I4" s="9">
        <f t="shared" si="0"/>
        <v>8.1588428607942909</v>
      </c>
      <c r="J4" s="10">
        <v>44788</v>
      </c>
    </row>
    <row r="5" spans="1:10" s="1" customFormat="1" ht="16.5" customHeight="1">
      <c r="A5" s="12" t="s">
        <v>140</v>
      </c>
      <c r="B5" s="13" t="s">
        <v>345</v>
      </c>
      <c r="C5" s="13" t="s">
        <v>346</v>
      </c>
      <c r="D5" s="12" t="s">
        <v>227</v>
      </c>
      <c r="E5" s="12" t="s">
        <v>228</v>
      </c>
      <c r="F5" s="13" t="s">
        <v>443</v>
      </c>
      <c r="G5" s="14">
        <v>1</v>
      </c>
      <c r="H5" s="7">
        <v>0.28858469243986301</v>
      </c>
      <c r="I5" s="9">
        <f t="shared" si="0"/>
        <v>0.28858469243986301</v>
      </c>
      <c r="J5" s="16">
        <v>44788</v>
      </c>
    </row>
    <row r="6" spans="1:10" s="1" customFormat="1" ht="16.5" customHeight="1">
      <c r="A6" s="4" t="s">
        <v>140</v>
      </c>
      <c r="B6" s="5" t="s">
        <v>345</v>
      </c>
      <c r="C6" s="5" t="s">
        <v>346</v>
      </c>
      <c r="D6" s="4" t="s">
        <v>223</v>
      </c>
      <c r="E6" s="4" t="s">
        <v>224</v>
      </c>
      <c r="F6" s="5" t="s">
        <v>444</v>
      </c>
      <c r="G6" s="6">
        <v>3</v>
      </c>
      <c r="H6" s="7">
        <v>0.120565034394672</v>
      </c>
      <c r="I6" s="9">
        <f t="shared" si="0"/>
        <v>0.36169510318401599</v>
      </c>
      <c r="J6" s="10">
        <v>44788</v>
      </c>
    </row>
    <row r="7" spans="1:10" s="1" customFormat="1" ht="16.5" customHeight="1">
      <c r="A7" s="12" t="s">
        <v>140</v>
      </c>
      <c r="B7" s="13" t="s">
        <v>345</v>
      </c>
      <c r="C7" s="13" t="s">
        <v>346</v>
      </c>
      <c r="D7" s="12" t="s">
        <v>579</v>
      </c>
      <c r="E7" s="12" t="s">
        <v>580</v>
      </c>
      <c r="F7" s="13" t="s">
        <v>444</v>
      </c>
      <c r="G7" s="14">
        <v>3</v>
      </c>
      <c r="H7" s="7">
        <v>0.24093969243986299</v>
      </c>
      <c r="I7" s="9">
        <f t="shared" si="0"/>
        <v>0.72281907731958905</v>
      </c>
      <c r="J7" s="16">
        <v>44788</v>
      </c>
    </row>
    <row r="8" spans="1:10" s="1" customFormat="1" ht="16.5" customHeight="1">
      <c r="A8" s="4" t="s">
        <v>140</v>
      </c>
      <c r="B8" s="5" t="s">
        <v>345</v>
      </c>
      <c r="C8" s="5" t="s">
        <v>346</v>
      </c>
      <c r="D8" s="4" t="s">
        <v>581</v>
      </c>
      <c r="E8" s="4" t="s">
        <v>582</v>
      </c>
      <c r="F8" s="5" t="s">
        <v>444</v>
      </c>
      <c r="G8" s="6">
        <v>3</v>
      </c>
      <c r="H8" s="7">
        <v>0.34484294471307397</v>
      </c>
      <c r="I8" s="9">
        <f t="shared" si="0"/>
        <v>1.03452883413922</v>
      </c>
      <c r="J8" s="10">
        <v>44788</v>
      </c>
    </row>
    <row r="9" spans="1:10" s="1" customFormat="1" ht="16.5" customHeight="1">
      <c r="A9" s="12" t="s">
        <v>140</v>
      </c>
      <c r="B9" s="13" t="s">
        <v>345</v>
      </c>
      <c r="C9" s="13" t="s">
        <v>346</v>
      </c>
      <c r="D9" s="12" t="s">
        <v>445</v>
      </c>
      <c r="E9" s="12" t="s">
        <v>446</v>
      </c>
      <c r="F9" s="13" t="s">
        <v>447</v>
      </c>
      <c r="G9" s="14">
        <v>0.72</v>
      </c>
      <c r="H9" s="7">
        <v>1.7257</v>
      </c>
      <c r="I9" s="9">
        <f t="shared" si="0"/>
        <v>1.2425040000000001</v>
      </c>
      <c r="J9" s="16">
        <v>44788</v>
      </c>
    </row>
    <row r="10" spans="1:10" s="1" customFormat="1" ht="16.5" customHeight="1">
      <c r="A10" s="4" t="s">
        <v>140</v>
      </c>
      <c r="B10" s="5" t="s">
        <v>345</v>
      </c>
      <c r="C10" s="5" t="s">
        <v>346</v>
      </c>
      <c r="D10" s="4" t="s">
        <v>332</v>
      </c>
      <c r="E10" s="4" t="s">
        <v>333</v>
      </c>
      <c r="F10" s="5" t="s">
        <v>448</v>
      </c>
      <c r="G10" s="6">
        <v>0.79</v>
      </c>
      <c r="H10" s="7">
        <v>1.6814</v>
      </c>
      <c r="I10" s="9">
        <f t="shared" si="0"/>
        <v>1.328306</v>
      </c>
      <c r="J10" s="10">
        <v>44788</v>
      </c>
    </row>
    <row r="11" spans="1:10" s="1" customFormat="1" ht="16.5" customHeight="1">
      <c r="A11" s="12" t="s">
        <v>140</v>
      </c>
      <c r="B11" s="13" t="s">
        <v>345</v>
      </c>
      <c r="C11" s="13" t="s">
        <v>346</v>
      </c>
      <c r="D11" s="12" t="s">
        <v>583</v>
      </c>
      <c r="E11" s="12" t="s">
        <v>584</v>
      </c>
      <c r="F11" s="13" t="s">
        <v>585</v>
      </c>
      <c r="G11" s="14">
        <v>1</v>
      </c>
      <c r="H11" s="7">
        <v>0.77429999999999999</v>
      </c>
      <c r="I11" s="9">
        <f t="shared" si="0"/>
        <v>0.77429999999999999</v>
      </c>
      <c r="J11" s="16">
        <v>44788</v>
      </c>
    </row>
    <row r="12" spans="1:10" s="1" customFormat="1" ht="16.5" customHeight="1">
      <c r="A12" s="4" t="s">
        <v>140</v>
      </c>
      <c r="B12" s="5" t="s">
        <v>345</v>
      </c>
      <c r="C12" s="5" t="s">
        <v>346</v>
      </c>
      <c r="D12" s="4" t="s">
        <v>586</v>
      </c>
      <c r="E12" s="4" t="s">
        <v>587</v>
      </c>
      <c r="F12" s="5" t="s">
        <v>349</v>
      </c>
      <c r="G12" s="6">
        <v>1</v>
      </c>
      <c r="H12" s="7">
        <v>0.75728606761133599</v>
      </c>
      <c r="I12" s="9">
        <f t="shared" si="0"/>
        <v>0.75728606761133599</v>
      </c>
      <c r="J12" s="10">
        <v>44788</v>
      </c>
    </row>
    <row r="13" spans="1:10" s="1" customFormat="1" ht="16.5" customHeight="1">
      <c r="A13" s="12" t="s">
        <v>140</v>
      </c>
      <c r="B13" s="13" t="s">
        <v>345</v>
      </c>
      <c r="C13" s="13" t="s">
        <v>346</v>
      </c>
      <c r="D13" s="12" t="s">
        <v>588</v>
      </c>
      <c r="E13" s="12" t="s">
        <v>589</v>
      </c>
      <c r="F13" s="13" t="s">
        <v>349</v>
      </c>
      <c r="G13" s="14">
        <v>1</v>
      </c>
      <c r="H13" s="7">
        <v>0.45889185764705898</v>
      </c>
      <c r="I13" s="9">
        <f t="shared" si="0"/>
        <v>0.45889185764705898</v>
      </c>
      <c r="J13" s="16">
        <v>44788</v>
      </c>
    </row>
    <row r="14" spans="1:10" s="1" customFormat="1" ht="16.5" customHeight="1">
      <c r="A14" s="4" t="s">
        <v>140</v>
      </c>
      <c r="B14" s="5" t="s">
        <v>345</v>
      </c>
      <c r="C14" s="5" t="s">
        <v>346</v>
      </c>
      <c r="D14" s="4" t="s">
        <v>590</v>
      </c>
      <c r="E14" s="4" t="s">
        <v>591</v>
      </c>
      <c r="F14" s="5" t="s">
        <v>349</v>
      </c>
      <c r="G14" s="6">
        <v>1</v>
      </c>
      <c r="H14" s="7">
        <v>0.271268194561403</v>
      </c>
      <c r="I14" s="9">
        <f t="shared" si="0"/>
        <v>0.271268194561403</v>
      </c>
      <c r="J14" s="10">
        <v>44788</v>
      </c>
    </row>
    <row r="15" spans="1:10" s="1" customFormat="1" ht="16.5" customHeight="1">
      <c r="A15" s="12" t="s">
        <v>140</v>
      </c>
      <c r="B15" s="13" t="s">
        <v>345</v>
      </c>
      <c r="C15" s="13" t="s">
        <v>346</v>
      </c>
      <c r="D15" s="12" t="s">
        <v>592</v>
      </c>
      <c r="E15" s="12" t="s">
        <v>593</v>
      </c>
      <c r="F15" s="13" t="s">
        <v>594</v>
      </c>
      <c r="G15" s="14">
        <v>1</v>
      </c>
      <c r="H15" s="7">
        <v>1.9710000000000001</v>
      </c>
      <c r="I15" s="9">
        <f t="shared" si="0"/>
        <v>1.9710000000000001</v>
      </c>
      <c r="J15" s="16">
        <v>44788</v>
      </c>
    </row>
    <row r="16" spans="1:10" s="1" customFormat="1" ht="16.5" customHeight="1">
      <c r="A16" s="4" t="s">
        <v>140</v>
      </c>
      <c r="B16" s="5" t="s">
        <v>345</v>
      </c>
      <c r="C16" s="5" t="s">
        <v>346</v>
      </c>
      <c r="D16" s="4" t="s">
        <v>595</v>
      </c>
      <c r="E16" s="4" t="s">
        <v>596</v>
      </c>
      <c r="F16" s="5" t="s">
        <v>349</v>
      </c>
      <c r="G16" s="6">
        <v>1</v>
      </c>
      <c r="H16" s="7">
        <v>1.71060640901961</v>
      </c>
      <c r="I16" s="9">
        <f t="shared" si="0"/>
        <v>1.71060640901961</v>
      </c>
      <c r="J16" s="10">
        <v>44788</v>
      </c>
    </row>
    <row r="17" spans="1:10" s="1" customFormat="1" ht="16.5" customHeight="1">
      <c r="A17" s="12" t="s">
        <v>140</v>
      </c>
      <c r="B17" s="13" t="s">
        <v>345</v>
      </c>
      <c r="C17" s="13" t="s">
        <v>346</v>
      </c>
      <c r="D17" s="12" t="s">
        <v>597</v>
      </c>
      <c r="E17" s="12" t="s">
        <v>598</v>
      </c>
      <c r="F17" s="13" t="s">
        <v>349</v>
      </c>
      <c r="G17" s="14">
        <v>1</v>
      </c>
      <c r="H17" s="7">
        <v>1.0820667515789499</v>
      </c>
      <c r="I17" s="9">
        <f t="shared" si="0"/>
        <v>1.0820667515789499</v>
      </c>
      <c r="J17" s="16">
        <v>44788</v>
      </c>
    </row>
    <row r="18" spans="1:10" s="1" customFormat="1" ht="16.5" customHeight="1">
      <c r="A18" s="4" t="s">
        <v>140</v>
      </c>
      <c r="B18" s="5" t="s">
        <v>345</v>
      </c>
      <c r="C18" s="5" t="s">
        <v>346</v>
      </c>
      <c r="D18" s="4" t="s">
        <v>463</v>
      </c>
      <c r="E18" s="4" t="s">
        <v>464</v>
      </c>
      <c r="F18" s="5" t="s">
        <v>465</v>
      </c>
      <c r="G18" s="6">
        <v>2.5000000000000001E-2</v>
      </c>
      <c r="H18" s="7">
        <v>6.2127999999999997</v>
      </c>
      <c r="I18" s="9">
        <f t="shared" si="0"/>
        <v>0.15532000000000001</v>
      </c>
      <c r="J18" s="10">
        <v>44835</v>
      </c>
    </row>
    <row r="19" spans="1:10" s="1" customFormat="1" ht="16.5" customHeight="1">
      <c r="A19" s="12" t="s">
        <v>140</v>
      </c>
      <c r="B19" s="13" t="s">
        <v>345</v>
      </c>
      <c r="C19" s="13" t="s">
        <v>346</v>
      </c>
      <c r="D19" s="12" t="s">
        <v>440</v>
      </c>
      <c r="E19" s="12" t="s">
        <v>441</v>
      </c>
      <c r="F19" s="13" t="s">
        <v>442</v>
      </c>
      <c r="G19" s="14">
        <v>7.4999999999999997E-2</v>
      </c>
      <c r="H19" s="7">
        <v>0.40350000000000003</v>
      </c>
      <c r="I19" s="9">
        <f t="shared" si="0"/>
        <v>3.0262500000000001E-2</v>
      </c>
      <c r="J19" s="16">
        <v>44835</v>
      </c>
    </row>
    <row r="20" spans="1:10" s="1" customFormat="1" ht="16.5" customHeight="1">
      <c r="A20" s="4" t="s">
        <v>140</v>
      </c>
      <c r="B20" s="5" t="s">
        <v>345</v>
      </c>
      <c r="C20" s="5" t="s">
        <v>346</v>
      </c>
      <c r="D20" s="4" t="s">
        <v>487</v>
      </c>
      <c r="E20" s="4" t="s">
        <v>488</v>
      </c>
      <c r="F20" s="5" t="s">
        <v>489</v>
      </c>
      <c r="G20" s="6">
        <v>2</v>
      </c>
      <c r="H20" s="7">
        <v>0.1862</v>
      </c>
      <c r="I20" s="9">
        <f t="shared" si="0"/>
        <v>0.37240000000000001</v>
      </c>
      <c r="J20" s="10">
        <v>44788</v>
      </c>
    </row>
    <row r="21" spans="1:10" s="1" customFormat="1" ht="16.5" customHeight="1">
      <c r="A21" s="12" t="s">
        <v>140</v>
      </c>
      <c r="B21" s="13" t="s">
        <v>345</v>
      </c>
      <c r="C21" s="13" t="s">
        <v>346</v>
      </c>
      <c r="D21" s="12" t="s">
        <v>599</v>
      </c>
      <c r="E21" s="12" t="s">
        <v>600</v>
      </c>
      <c r="F21" s="13" t="s">
        <v>349</v>
      </c>
      <c r="G21" s="14">
        <v>1</v>
      </c>
      <c r="H21" s="7">
        <v>0.30511068929824597</v>
      </c>
      <c r="I21" s="9">
        <f t="shared" si="0"/>
        <v>0.30511068929824597</v>
      </c>
      <c r="J21" s="16">
        <v>44788</v>
      </c>
    </row>
    <row r="22" spans="1:10" s="1" customFormat="1" ht="16.5" customHeight="1">
      <c r="A22" s="4" t="s">
        <v>140</v>
      </c>
      <c r="B22" s="5" t="s">
        <v>345</v>
      </c>
      <c r="C22" s="5" t="s">
        <v>346</v>
      </c>
      <c r="D22" s="4" t="s">
        <v>601</v>
      </c>
      <c r="E22" s="4" t="s">
        <v>602</v>
      </c>
      <c r="F22" s="5" t="s">
        <v>349</v>
      </c>
      <c r="G22" s="6">
        <v>1</v>
      </c>
      <c r="H22" s="7">
        <v>0.53100000000000003</v>
      </c>
      <c r="I22" s="9">
        <f t="shared" si="0"/>
        <v>0.53100000000000003</v>
      </c>
      <c r="J22" s="10">
        <v>44788</v>
      </c>
    </row>
    <row r="23" spans="1:10" s="1" customFormat="1" ht="16.5" customHeight="1">
      <c r="A23" s="12" t="s">
        <v>140</v>
      </c>
      <c r="B23" s="13" t="s">
        <v>345</v>
      </c>
      <c r="C23" s="13" t="s">
        <v>346</v>
      </c>
      <c r="D23" s="12" t="s">
        <v>603</v>
      </c>
      <c r="E23" s="12" t="s">
        <v>604</v>
      </c>
      <c r="F23" s="13" t="s">
        <v>349</v>
      </c>
      <c r="G23" s="14">
        <v>1</v>
      </c>
      <c r="H23" s="7">
        <v>1.5129404622806999</v>
      </c>
      <c r="I23" s="9">
        <f t="shared" si="0"/>
        <v>1.5129404622806999</v>
      </c>
      <c r="J23" s="16">
        <v>44788</v>
      </c>
    </row>
    <row r="24" spans="1:10" s="1" customFormat="1" ht="16.5" customHeight="1">
      <c r="A24" s="4" t="s">
        <v>140</v>
      </c>
      <c r="B24" s="5" t="s">
        <v>345</v>
      </c>
      <c r="C24" s="5" t="s">
        <v>346</v>
      </c>
      <c r="D24" s="4" t="s">
        <v>237</v>
      </c>
      <c r="E24" s="4" t="s">
        <v>238</v>
      </c>
      <c r="F24" s="5" t="s">
        <v>349</v>
      </c>
      <c r="G24" s="6">
        <v>1</v>
      </c>
      <c r="H24" s="7">
        <v>3.4</v>
      </c>
      <c r="I24" s="9">
        <f t="shared" si="0"/>
        <v>3.4</v>
      </c>
      <c r="J24" s="10">
        <v>44788</v>
      </c>
    </row>
    <row r="25" spans="1:10">
      <c r="I25" s="11">
        <f>SUM(I2:I24)</f>
        <v>26.759733499874301</v>
      </c>
    </row>
    <row r="27" spans="1:10" s="1" customFormat="1" ht="12.75">
      <c r="A27" s="2" t="s">
        <v>336</v>
      </c>
      <c r="B27" s="2" t="s">
        <v>337</v>
      </c>
      <c r="C27" s="2" t="s">
        <v>338</v>
      </c>
      <c r="D27" s="2" t="s">
        <v>339</v>
      </c>
      <c r="E27" s="2" t="s">
        <v>340</v>
      </c>
      <c r="F27" s="2" t="s">
        <v>340</v>
      </c>
      <c r="G27" s="3" t="s">
        <v>341</v>
      </c>
      <c r="H27" s="3" t="s">
        <v>342</v>
      </c>
      <c r="I27" s="3" t="s">
        <v>343</v>
      </c>
      <c r="J27" s="8" t="s">
        <v>344</v>
      </c>
    </row>
    <row r="28" spans="1:10" s="1" customFormat="1" ht="16.5" customHeight="1">
      <c r="A28" s="4" t="s">
        <v>266</v>
      </c>
      <c r="B28" s="5" t="s">
        <v>345</v>
      </c>
      <c r="C28" s="5" t="s">
        <v>346</v>
      </c>
      <c r="D28" s="4" t="s">
        <v>276</v>
      </c>
      <c r="E28" s="4" t="s">
        <v>277</v>
      </c>
      <c r="F28" s="5" t="s">
        <v>605</v>
      </c>
      <c r="G28" s="6">
        <v>2</v>
      </c>
      <c r="H28" s="7">
        <v>0.77649999999999997</v>
      </c>
      <c r="I28" s="9">
        <f t="shared" ref="I28:I43" si="1">H28*G28</f>
        <v>1.5529999999999999</v>
      </c>
      <c r="J28" s="10">
        <v>45417</v>
      </c>
    </row>
    <row r="29" spans="1:10" s="1" customFormat="1" ht="16.5" customHeight="1">
      <c r="A29" s="12" t="s">
        <v>266</v>
      </c>
      <c r="B29" s="13" t="s">
        <v>345</v>
      </c>
      <c r="C29" s="13" t="s">
        <v>346</v>
      </c>
      <c r="D29" s="12" t="s">
        <v>544</v>
      </c>
      <c r="E29" s="12" t="s">
        <v>545</v>
      </c>
      <c r="F29" s="13" t="s">
        <v>546</v>
      </c>
      <c r="G29" s="14">
        <v>2</v>
      </c>
      <c r="H29" s="7">
        <v>0.05</v>
      </c>
      <c r="I29" s="9">
        <f t="shared" si="1"/>
        <v>0.1</v>
      </c>
      <c r="J29" s="16">
        <v>43800</v>
      </c>
    </row>
    <row r="30" spans="1:10" s="1" customFormat="1" ht="16.5" customHeight="1">
      <c r="A30" s="4" t="s">
        <v>266</v>
      </c>
      <c r="B30" s="5" t="s">
        <v>345</v>
      </c>
      <c r="C30" s="5" t="s">
        <v>346</v>
      </c>
      <c r="D30" s="4" t="s">
        <v>606</v>
      </c>
      <c r="E30" s="4" t="s">
        <v>452</v>
      </c>
      <c r="F30" s="5" t="s">
        <v>607</v>
      </c>
      <c r="G30" s="6">
        <v>0.12</v>
      </c>
      <c r="H30" s="7">
        <v>2.7433999999999998</v>
      </c>
      <c r="I30" s="9">
        <f t="shared" si="1"/>
        <v>0.329208</v>
      </c>
      <c r="J30" s="10">
        <v>45417</v>
      </c>
    </row>
    <row r="31" spans="1:10" s="1" customFormat="1" ht="16.5" customHeight="1">
      <c r="A31" s="12" t="s">
        <v>266</v>
      </c>
      <c r="B31" s="13" t="s">
        <v>345</v>
      </c>
      <c r="C31" s="13" t="s">
        <v>346</v>
      </c>
      <c r="D31" s="12" t="s">
        <v>608</v>
      </c>
      <c r="E31" s="12" t="s">
        <v>333</v>
      </c>
      <c r="F31" s="13" t="s">
        <v>607</v>
      </c>
      <c r="G31" s="14">
        <v>0.12</v>
      </c>
      <c r="H31" s="7">
        <v>2.7433999999999998</v>
      </c>
      <c r="I31" s="9">
        <f t="shared" si="1"/>
        <v>0.329208</v>
      </c>
      <c r="J31" s="16">
        <v>45417</v>
      </c>
    </row>
    <row r="32" spans="1:10" s="1" customFormat="1" ht="16.5" customHeight="1">
      <c r="A32" s="4" t="s">
        <v>266</v>
      </c>
      <c r="B32" s="5" t="s">
        <v>345</v>
      </c>
      <c r="C32" s="5" t="s">
        <v>346</v>
      </c>
      <c r="D32" s="4" t="s">
        <v>609</v>
      </c>
      <c r="E32" s="4" t="s">
        <v>610</v>
      </c>
      <c r="F32" s="5" t="s">
        <v>611</v>
      </c>
      <c r="G32" s="6">
        <v>2</v>
      </c>
      <c r="H32" s="7">
        <v>9.4899999999999998E-2</v>
      </c>
      <c r="I32" s="9">
        <f t="shared" si="1"/>
        <v>0.1898</v>
      </c>
      <c r="J32" s="10">
        <v>43800</v>
      </c>
    </row>
    <row r="33" spans="1:10" s="1" customFormat="1" ht="16.5" customHeight="1">
      <c r="A33" s="12" t="s">
        <v>266</v>
      </c>
      <c r="B33" s="13" t="s">
        <v>345</v>
      </c>
      <c r="C33" s="13" t="s">
        <v>346</v>
      </c>
      <c r="D33" s="12" t="s">
        <v>612</v>
      </c>
      <c r="E33" s="12" t="s">
        <v>613</v>
      </c>
      <c r="F33" s="13" t="s">
        <v>614</v>
      </c>
      <c r="G33" s="14">
        <v>1</v>
      </c>
      <c r="H33" s="7">
        <v>0.12</v>
      </c>
      <c r="I33" s="9">
        <f t="shared" si="1"/>
        <v>0.12</v>
      </c>
      <c r="J33" s="16">
        <v>44085</v>
      </c>
    </row>
    <row r="34" spans="1:10" s="1" customFormat="1" ht="16.5" customHeight="1">
      <c r="A34" s="4" t="s">
        <v>266</v>
      </c>
      <c r="B34" s="5" t="s">
        <v>345</v>
      </c>
      <c r="C34" s="5" t="s">
        <v>346</v>
      </c>
      <c r="D34" s="4" t="s">
        <v>615</v>
      </c>
      <c r="E34" s="4" t="s">
        <v>616</v>
      </c>
      <c r="F34" s="5" t="s">
        <v>349</v>
      </c>
      <c r="G34" s="6">
        <v>1</v>
      </c>
      <c r="H34" s="7">
        <v>1.0566749865384599</v>
      </c>
      <c r="I34" s="9">
        <f t="shared" si="1"/>
        <v>1.0566749865384599</v>
      </c>
      <c r="J34" s="10">
        <v>43800</v>
      </c>
    </row>
    <row r="35" spans="1:10" s="1" customFormat="1" ht="16.5" customHeight="1">
      <c r="A35" s="12" t="s">
        <v>266</v>
      </c>
      <c r="B35" s="13" t="s">
        <v>345</v>
      </c>
      <c r="C35" s="13" t="s">
        <v>346</v>
      </c>
      <c r="D35" s="12" t="s">
        <v>617</v>
      </c>
      <c r="E35" s="12" t="s">
        <v>618</v>
      </c>
      <c r="F35" s="13" t="s">
        <v>619</v>
      </c>
      <c r="G35" s="14">
        <v>2</v>
      </c>
      <c r="H35" s="7">
        <v>0.40276685208333302</v>
      </c>
      <c r="I35" s="9">
        <f t="shared" si="1"/>
        <v>0.80553370416666603</v>
      </c>
      <c r="J35" s="16">
        <v>43800</v>
      </c>
    </row>
    <row r="36" spans="1:10" s="1" customFormat="1" ht="16.5" customHeight="1">
      <c r="A36" s="4" t="s">
        <v>266</v>
      </c>
      <c r="B36" s="5" t="s">
        <v>345</v>
      </c>
      <c r="C36" s="5" t="s">
        <v>346</v>
      </c>
      <c r="D36" s="4" t="s">
        <v>620</v>
      </c>
      <c r="E36" s="4" t="s">
        <v>621</v>
      </c>
      <c r="F36" s="5" t="s">
        <v>349</v>
      </c>
      <c r="G36" s="6">
        <v>1</v>
      </c>
      <c r="H36" s="7">
        <v>0.35007122512820499</v>
      </c>
      <c r="I36" s="9">
        <f t="shared" si="1"/>
        <v>0.35007122512820499</v>
      </c>
      <c r="J36" s="10">
        <v>43800</v>
      </c>
    </row>
    <row r="37" spans="1:10" s="1" customFormat="1" ht="16.5" customHeight="1">
      <c r="A37" s="12" t="s">
        <v>266</v>
      </c>
      <c r="B37" s="13" t="s">
        <v>345</v>
      </c>
      <c r="C37" s="13" t="s">
        <v>346</v>
      </c>
      <c r="D37" s="12" t="s">
        <v>622</v>
      </c>
      <c r="E37" s="12" t="s">
        <v>623</v>
      </c>
      <c r="F37" s="13" t="s">
        <v>349</v>
      </c>
      <c r="G37" s="14">
        <v>3</v>
      </c>
      <c r="H37" s="7">
        <v>0.221911090659341</v>
      </c>
      <c r="I37" s="9">
        <f t="shared" si="1"/>
        <v>0.66573327197802301</v>
      </c>
      <c r="J37" s="16">
        <v>44085</v>
      </c>
    </row>
    <row r="38" spans="1:10" s="1" customFormat="1" ht="16.5" customHeight="1">
      <c r="A38" s="4" t="s">
        <v>266</v>
      </c>
      <c r="B38" s="5" t="s">
        <v>345</v>
      </c>
      <c r="C38" s="5" t="s">
        <v>346</v>
      </c>
      <c r="D38" s="4" t="s">
        <v>458</v>
      </c>
      <c r="E38" s="4" t="s">
        <v>459</v>
      </c>
      <c r="F38" s="5" t="s">
        <v>349</v>
      </c>
      <c r="G38" s="6">
        <v>4</v>
      </c>
      <c r="H38" s="7">
        <v>0.119628418245735</v>
      </c>
      <c r="I38" s="9">
        <f t="shared" si="1"/>
        <v>0.47851367298294001</v>
      </c>
      <c r="J38" s="10">
        <v>43800</v>
      </c>
    </row>
    <row r="39" spans="1:10" s="1" customFormat="1" ht="16.5" customHeight="1">
      <c r="A39" s="12" t="s">
        <v>266</v>
      </c>
      <c r="B39" s="13" t="s">
        <v>345</v>
      </c>
      <c r="C39" s="13" t="s">
        <v>346</v>
      </c>
      <c r="D39" s="12" t="s">
        <v>624</v>
      </c>
      <c r="E39" s="12" t="s">
        <v>625</v>
      </c>
      <c r="F39" s="13" t="s">
        <v>626</v>
      </c>
      <c r="G39" s="14">
        <v>2</v>
      </c>
      <c r="H39" s="7">
        <v>0.51729999999999998</v>
      </c>
      <c r="I39" s="9">
        <f t="shared" si="1"/>
        <v>1.0346</v>
      </c>
      <c r="J39" s="16">
        <v>43800</v>
      </c>
    </row>
    <row r="40" spans="1:10" s="1" customFormat="1" ht="16.5" customHeight="1">
      <c r="A40" s="4" t="s">
        <v>266</v>
      </c>
      <c r="B40" s="5" t="s">
        <v>345</v>
      </c>
      <c r="C40" s="5" t="s">
        <v>346</v>
      </c>
      <c r="D40" s="4" t="s">
        <v>627</v>
      </c>
      <c r="E40" s="4" t="s">
        <v>628</v>
      </c>
      <c r="F40" s="5" t="s">
        <v>629</v>
      </c>
      <c r="G40" s="6">
        <v>2</v>
      </c>
      <c r="H40" s="7">
        <v>0.1429</v>
      </c>
      <c r="I40" s="9">
        <f t="shared" si="1"/>
        <v>0.2858</v>
      </c>
      <c r="J40" s="10">
        <v>43800</v>
      </c>
    </row>
    <row r="41" spans="1:10" s="1" customFormat="1" ht="16.5" customHeight="1">
      <c r="A41" s="12" t="s">
        <v>266</v>
      </c>
      <c r="B41" s="13" t="s">
        <v>345</v>
      </c>
      <c r="C41" s="13" t="s">
        <v>346</v>
      </c>
      <c r="D41" s="12" t="s">
        <v>630</v>
      </c>
      <c r="E41" s="12" t="s">
        <v>631</v>
      </c>
      <c r="F41" s="13" t="s">
        <v>632</v>
      </c>
      <c r="G41" s="14">
        <v>3</v>
      </c>
      <c r="H41" s="7">
        <v>0.13569999999999999</v>
      </c>
      <c r="I41" s="9">
        <f t="shared" si="1"/>
        <v>0.40710000000000002</v>
      </c>
      <c r="J41" s="16">
        <v>44085</v>
      </c>
    </row>
    <row r="42" spans="1:10" s="1" customFormat="1" ht="16.5" customHeight="1">
      <c r="A42" s="4" t="s">
        <v>266</v>
      </c>
      <c r="B42" s="5" t="s">
        <v>345</v>
      </c>
      <c r="C42" s="5" t="s">
        <v>346</v>
      </c>
      <c r="D42" s="4" t="s">
        <v>460</v>
      </c>
      <c r="E42" s="4" t="s">
        <v>461</v>
      </c>
      <c r="F42" s="5" t="s">
        <v>462</v>
      </c>
      <c r="G42" s="6">
        <v>3</v>
      </c>
      <c r="H42" s="7">
        <v>6.2700000000000006E-2</v>
      </c>
      <c r="I42" s="9">
        <f t="shared" si="1"/>
        <v>0.18809999999999999</v>
      </c>
      <c r="J42" s="10">
        <v>43800</v>
      </c>
    </row>
    <row r="43" spans="1:10" s="1" customFormat="1" ht="16.5" customHeight="1">
      <c r="A43" s="12" t="s">
        <v>266</v>
      </c>
      <c r="B43" s="13" t="s">
        <v>345</v>
      </c>
      <c r="C43" s="13" t="s">
        <v>346</v>
      </c>
      <c r="D43" s="12" t="s">
        <v>573</v>
      </c>
      <c r="E43" s="12" t="s">
        <v>574</v>
      </c>
      <c r="F43" s="13" t="s">
        <v>575</v>
      </c>
      <c r="G43" s="14">
        <v>1</v>
      </c>
      <c r="H43" s="7">
        <v>0.26550000000000001</v>
      </c>
      <c r="I43" s="9">
        <f t="shared" si="1"/>
        <v>0.26550000000000001</v>
      </c>
      <c r="J43" s="16">
        <v>43800</v>
      </c>
    </row>
    <row r="44" spans="1:10">
      <c r="I44" s="11">
        <f>SUM(I28:I43)</f>
        <v>8.1588428607942909</v>
      </c>
    </row>
  </sheetData>
  <phoneticPr fontId="20" type="noConversion"/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O14" sqref="O14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20</v>
      </c>
      <c r="B2" s="5" t="s">
        <v>345</v>
      </c>
      <c r="C2" s="5" t="s">
        <v>346</v>
      </c>
      <c r="D2" s="4" t="s">
        <v>746</v>
      </c>
      <c r="E2" s="4" t="s">
        <v>747</v>
      </c>
      <c r="F2" s="5" t="s">
        <v>748</v>
      </c>
      <c r="G2" s="6">
        <v>2</v>
      </c>
      <c r="H2" s="7">
        <v>0.05</v>
      </c>
      <c r="I2" s="9">
        <f t="shared" ref="I2:I14" si="0">H2*G2</f>
        <v>0.1</v>
      </c>
      <c r="J2" s="10">
        <v>43800</v>
      </c>
    </row>
    <row r="3" spans="1:10" s="1" customFormat="1" ht="16.5" customHeight="1">
      <c r="A3" s="12" t="s">
        <v>20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1</v>
      </c>
      <c r="H3" s="7">
        <v>0.05</v>
      </c>
      <c r="I3" s="9">
        <f t="shared" si="0"/>
        <v>0.05</v>
      </c>
      <c r="J3" s="16">
        <v>43800</v>
      </c>
    </row>
    <row r="4" spans="1:10" s="1" customFormat="1" ht="16.5" customHeight="1">
      <c r="A4" s="4" t="s">
        <v>20</v>
      </c>
      <c r="B4" s="5" t="s">
        <v>345</v>
      </c>
      <c r="C4" s="5" t="s">
        <v>346</v>
      </c>
      <c r="D4" s="4" t="s">
        <v>884</v>
      </c>
      <c r="E4" s="4" t="s">
        <v>885</v>
      </c>
      <c r="F4" s="5" t="s">
        <v>886</v>
      </c>
      <c r="G4" s="6">
        <v>2</v>
      </c>
      <c r="H4" s="7">
        <v>6.4600000000000005E-2</v>
      </c>
      <c r="I4" s="9">
        <f t="shared" si="0"/>
        <v>0.12920000000000001</v>
      </c>
      <c r="J4" s="10">
        <v>44376</v>
      </c>
    </row>
    <row r="5" spans="1:10" s="1" customFormat="1" ht="16.5" customHeight="1">
      <c r="A5" s="12" t="s">
        <v>20</v>
      </c>
      <c r="B5" s="13" t="s">
        <v>345</v>
      </c>
      <c r="C5" s="13" t="s">
        <v>346</v>
      </c>
      <c r="D5" s="12" t="s">
        <v>518</v>
      </c>
      <c r="E5" s="12" t="s">
        <v>519</v>
      </c>
      <c r="F5" s="13" t="s">
        <v>349</v>
      </c>
      <c r="G5" s="14">
        <v>0.23</v>
      </c>
      <c r="H5" s="7">
        <v>0.58899999999999997</v>
      </c>
      <c r="I5" s="9">
        <f t="shared" si="0"/>
        <v>0.13547000000000001</v>
      </c>
      <c r="J5" s="16">
        <v>44378</v>
      </c>
    </row>
    <row r="6" spans="1:10" s="1" customFormat="1" ht="16.5" customHeight="1">
      <c r="A6" s="4" t="s">
        <v>20</v>
      </c>
      <c r="B6" s="5" t="s">
        <v>345</v>
      </c>
      <c r="C6" s="5" t="s">
        <v>346</v>
      </c>
      <c r="D6" s="4" t="s">
        <v>278</v>
      </c>
      <c r="E6" s="4" t="s">
        <v>279</v>
      </c>
      <c r="F6" s="5" t="s">
        <v>790</v>
      </c>
      <c r="G6" s="6">
        <v>2</v>
      </c>
      <c r="H6" s="7">
        <v>1.254</v>
      </c>
      <c r="I6" s="9">
        <f t="shared" si="0"/>
        <v>2.508</v>
      </c>
      <c r="J6" s="10">
        <v>43800</v>
      </c>
    </row>
    <row r="7" spans="1:10" s="1" customFormat="1" ht="16.5" customHeight="1">
      <c r="A7" s="12" t="s">
        <v>20</v>
      </c>
      <c r="B7" s="13" t="s">
        <v>345</v>
      </c>
      <c r="C7" s="13" t="s">
        <v>346</v>
      </c>
      <c r="D7" s="12" t="s">
        <v>887</v>
      </c>
      <c r="E7" s="12" t="s">
        <v>888</v>
      </c>
      <c r="F7" s="13" t="s">
        <v>889</v>
      </c>
      <c r="G7" s="14">
        <v>1</v>
      </c>
      <c r="H7" s="7">
        <v>25.16</v>
      </c>
      <c r="I7" s="9">
        <f t="shared" si="0"/>
        <v>25.16</v>
      </c>
      <c r="J7" s="16">
        <v>43800</v>
      </c>
    </row>
    <row r="8" spans="1:10" s="1" customFormat="1" ht="16.5" customHeight="1">
      <c r="A8" s="4" t="s">
        <v>20</v>
      </c>
      <c r="B8" s="5" t="s">
        <v>345</v>
      </c>
      <c r="C8" s="5" t="s">
        <v>346</v>
      </c>
      <c r="D8" s="4" t="s">
        <v>332</v>
      </c>
      <c r="E8" s="4" t="s">
        <v>333</v>
      </c>
      <c r="F8" s="5" t="s">
        <v>448</v>
      </c>
      <c r="G8" s="6">
        <v>0.3</v>
      </c>
      <c r="H8" s="7">
        <v>1.6814</v>
      </c>
      <c r="I8" s="9">
        <f t="shared" si="0"/>
        <v>0.50441999999999998</v>
      </c>
      <c r="J8" s="10">
        <v>44376</v>
      </c>
    </row>
    <row r="9" spans="1:10" s="1" customFormat="1" ht="16.5" customHeight="1">
      <c r="A9" s="12" t="s">
        <v>20</v>
      </c>
      <c r="B9" s="13" t="s">
        <v>345</v>
      </c>
      <c r="C9" s="13" t="s">
        <v>346</v>
      </c>
      <c r="D9" s="12" t="s">
        <v>451</v>
      </c>
      <c r="E9" s="12" t="s">
        <v>452</v>
      </c>
      <c r="F9" s="13" t="s">
        <v>448</v>
      </c>
      <c r="G9" s="14">
        <v>0.83</v>
      </c>
      <c r="H9" s="7">
        <v>1.6814</v>
      </c>
      <c r="I9" s="9">
        <f t="shared" si="0"/>
        <v>1.395562</v>
      </c>
      <c r="J9" s="16">
        <v>44376</v>
      </c>
    </row>
    <row r="10" spans="1:10" s="1" customFormat="1" ht="16.5" customHeight="1">
      <c r="A10" s="4" t="s">
        <v>20</v>
      </c>
      <c r="B10" s="5" t="s">
        <v>345</v>
      </c>
      <c r="C10" s="5" t="s">
        <v>346</v>
      </c>
      <c r="D10" s="4" t="s">
        <v>956</v>
      </c>
      <c r="E10" s="4" t="s">
        <v>957</v>
      </c>
      <c r="F10" s="5" t="s">
        <v>349</v>
      </c>
      <c r="G10" s="6">
        <v>1</v>
      </c>
      <c r="H10" s="7">
        <v>1.4195363953578599</v>
      </c>
      <c r="I10" s="9">
        <f t="shared" si="0"/>
        <v>1.4195363953578599</v>
      </c>
      <c r="J10" s="10">
        <v>43800</v>
      </c>
    </row>
    <row r="11" spans="1:10" s="1" customFormat="1" ht="16.5" customHeight="1">
      <c r="A11" s="12" t="s">
        <v>20</v>
      </c>
      <c r="B11" s="13" t="s">
        <v>345</v>
      </c>
      <c r="C11" s="13" t="s">
        <v>346</v>
      </c>
      <c r="D11" s="12" t="s">
        <v>463</v>
      </c>
      <c r="E11" s="12" t="s">
        <v>464</v>
      </c>
      <c r="F11" s="13" t="s">
        <v>465</v>
      </c>
      <c r="G11" s="14">
        <v>0.01</v>
      </c>
      <c r="H11" s="7">
        <v>6.2127999999999997</v>
      </c>
      <c r="I11" s="9">
        <f t="shared" si="0"/>
        <v>6.2128000000000003E-2</v>
      </c>
      <c r="J11" s="16">
        <v>43800</v>
      </c>
    </row>
    <row r="12" spans="1:10" s="1" customFormat="1" ht="16.5" customHeight="1">
      <c r="A12" s="4" t="s">
        <v>20</v>
      </c>
      <c r="B12" s="5" t="s">
        <v>345</v>
      </c>
      <c r="C12" s="5" t="s">
        <v>346</v>
      </c>
      <c r="D12" s="4" t="s">
        <v>440</v>
      </c>
      <c r="E12" s="4" t="s">
        <v>441</v>
      </c>
      <c r="F12" s="5" t="s">
        <v>442</v>
      </c>
      <c r="G12" s="6">
        <v>7.0000000000000007E-2</v>
      </c>
      <c r="H12" s="7">
        <v>0.40350000000000003</v>
      </c>
      <c r="I12" s="9">
        <f t="shared" si="0"/>
        <v>2.8244999999999999E-2</v>
      </c>
      <c r="J12" s="10">
        <v>43800</v>
      </c>
    </row>
    <row r="13" spans="1:10" s="1" customFormat="1" ht="16.5" customHeight="1">
      <c r="A13" s="12" t="s">
        <v>20</v>
      </c>
      <c r="B13" s="13" t="s">
        <v>345</v>
      </c>
      <c r="C13" s="13" t="s">
        <v>346</v>
      </c>
      <c r="D13" s="12" t="s">
        <v>893</v>
      </c>
      <c r="E13" s="12" t="s">
        <v>894</v>
      </c>
      <c r="F13" s="13" t="s">
        <v>349</v>
      </c>
      <c r="G13" s="14">
        <v>1</v>
      </c>
      <c r="H13" s="7">
        <v>3.2524989289473698</v>
      </c>
      <c r="I13" s="9">
        <f t="shared" si="0"/>
        <v>3.2524989289473698</v>
      </c>
      <c r="J13" s="16">
        <v>43998</v>
      </c>
    </row>
    <row r="14" spans="1:10" s="1" customFormat="1" ht="16.5" customHeight="1">
      <c r="A14" s="4" t="s">
        <v>20</v>
      </c>
      <c r="B14" s="5" t="s">
        <v>345</v>
      </c>
      <c r="C14" s="5" t="s">
        <v>346</v>
      </c>
      <c r="D14" s="4" t="s">
        <v>542</v>
      </c>
      <c r="E14" s="4" t="s">
        <v>543</v>
      </c>
      <c r="F14" s="5" t="s">
        <v>349</v>
      </c>
      <c r="G14" s="6">
        <v>1</v>
      </c>
      <c r="H14" s="7">
        <v>2.25664E-2</v>
      </c>
      <c r="I14" s="9">
        <f t="shared" si="0"/>
        <v>2.25664E-2</v>
      </c>
      <c r="J14" s="10">
        <v>44746</v>
      </c>
    </row>
    <row r="15" spans="1:10">
      <c r="I15" s="11">
        <f>SUM(I2:I14)</f>
        <v>34.767626724305202</v>
      </c>
    </row>
  </sheetData>
  <phoneticPr fontId="20" type="noConversion"/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D18" sqref="D1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4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122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26" si="0">H2*G2</f>
        <v>0.05</v>
      </c>
      <c r="J2" s="10">
        <v>44409</v>
      </c>
    </row>
    <row r="3" spans="1:10" s="1" customFormat="1" ht="16.5" customHeight="1">
      <c r="A3" s="12" t="s">
        <v>122</v>
      </c>
      <c r="B3" s="13" t="s">
        <v>345</v>
      </c>
      <c r="C3" s="13" t="s">
        <v>346</v>
      </c>
      <c r="D3" s="12" t="s">
        <v>516</v>
      </c>
      <c r="E3" s="12" t="s">
        <v>517</v>
      </c>
      <c r="F3" s="13" t="s">
        <v>349</v>
      </c>
      <c r="G3" s="14">
        <v>2</v>
      </c>
      <c r="H3" s="7">
        <v>0.05</v>
      </c>
      <c r="I3" s="9">
        <f t="shared" si="0"/>
        <v>0.1</v>
      </c>
      <c r="J3" s="16">
        <v>45169</v>
      </c>
    </row>
    <row r="4" spans="1:10" s="1" customFormat="1" ht="16.5" customHeight="1">
      <c r="A4" s="4" t="s">
        <v>122</v>
      </c>
      <c r="B4" s="5" t="s">
        <v>345</v>
      </c>
      <c r="C4" s="5" t="s">
        <v>346</v>
      </c>
      <c r="D4" s="4" t="s">
        <v>518</v>
      </c>
      <c r="E4" s="4" t="s">
        <v>519</v>
      </c>
      <c r="F4" s="5" t="s">
        <v>349</v>
      </c>
      <c r="G4" s="6">
        <v>0.41</v>
      </c>
      <c r="H4" s="7">
        <v>0.58899999999999997</v>
      </c>
      <c r="I4" s="9">
        <f t="shared" si="0"/>
        <v>0.24149000000000001</v>
      </c>
      <c r="J4" s="10">
        <v>44470</v>
      </c>
    </row>
    <row r="5" spans="1:10" s="1" customFormat="1" ht="16.5" customHeight="1">
      <c r="A5" s="12" t="s">
        <v>122</v>
      </c>
      <c r="B5" s="13" t="s">
        <v>345</v>
      </c>
      <c r="C5" s="13" t="s">
        <v>346</v>
      </c>
      <c r="D5" s="12" t="s">
        <v>520</v>
      </c>
      <c r="E5" s="12" t="s">
        <v>521</v>
      </c>
      <c r="F5" s="13" t="s">
        <v>522</v>
      </c>
      <c r="G5" s="14">
        <v>1</v>
      </c>
      <c r="H5" s="7">
        <v>0.29392022048245597</v>
      </c>
      <c r="I5" s="9">
        <f t="shared" si="0"/>
        <v>0.29392022048245597</v>
      </c>
      <c r="J5" s="16">
        <v>44409</v>
      </c>
    </row>
    <row r="6" spans="1:10" s="1" customFormat="1" ht="16.5" customHeight="1">
      <c r="A6" s="4" t="s">
        <v>122</v>
      </c>
      <c r="B6" s="5" t="s">
        <v>345</v>
      </c>
      <c r="C6" s="5" t="s">
        <v>346</v>
      </c>
      <c r="D6" s="4" t="s">
        <v>227</v>
      </c>
      <c r="E6" s="4" t="s">
        <v>228</v>
      </c>
      <c r="F6" s="5" t="s">
        <v>443</v>
      </c>
      <c r="G6" s="6">
        <v>1</v>
      </c>
      <c r="H6" s="7">
        <v>0.28858469243986301</v>
      </c>
      <c r="I6" s="9">
        <f t="shared" si="0"/>
        <v>0.28858469243986301</v>
      </c>
      <c r="J6" s="10">
        <v>44409</v>
      </c>
    </row>
    <row r="7" spans="1:10" s="1" customFormat="1" ht="16.5" customHeight="1">
      <c r="A7" s="12" t="s">
        <v>122</v>
      </c>
      <c r="B7" s="13" t="s">
        <v>345</v>
      </c>
      <c r="C7" s="13" t="s">
        <v>346</v>
      </c>
      <c r="D7" s="12" t="s">
        <v>223</v>
      </c>
      <c r="E7" s="12" t="s">
        <v>224</v>
      </c>
      <c r="F7" s="13" t="s">
        <v>444</v>
      </c>
      <c r="G7" s="14">
        <v>8</v>
      </c>
      <c r="H7" s="7">
        <v>0.120565034394672</v>
      </c>
      <c r="I7" s="9">
        <f t="shared" si="0"/>
        <v>0.96452027515737604</v>
      </c>
      <c r="J7" s="16">
        <v>44470</v>
      </c>
    </row>
    <row r="8" spans="1:10" s="1" customFormat="1" ht="16.5" customHeight="1">
      <c r="A8" s="4" t="s">
        <v>122</v>
      </c>
      <c r="B8" s="5" t="s">
        <v>345</v>
      </c>
      <c r="C8" s="5" t="s">
        <v>346</v>
      </c>
      <c r="D8" s="4" t="s">
        <v>523</v>
      </c>
      <c r="E8" s="4" t="s">
        <v>524</v>
      </c>
      <c r="F8" s="5" t="s">
        <v>525</v>
      </c>
      <c r="G8" s="6">
        <v>1</v>
      </c>
      <c r="H8" s="7">
        <f>I41</f>
        <v>5.8204000000000002</v>
      </c>
      <c r="I8" s="9">
        <f t="shared" si="0"/>
        <v>5.8204000000000002</v>
      </c>
      <c r="J8" s="10">
        <v>44409</v>
      </c>
    </row>
    <row r="9" spans="1:10" s="1" customFormat="1" ht="16.5" customHeight="1">
      <c r="A9" s="12" t="s">
        <v>122</v>
      </c>
      <c r="B9" s="13" t="s">
        <v>345</v>
      </c>
      <c r="C9" s="13" t="s">
        <v>346</v>
      </c>
      <c r="D9" s="12" t="s">
        <v>526</v>
      </c>
      <c r="E9" s="12" t="s">
        <v>527</v>
      </c>
      <c r="F9" s="13" t="s">
        <v>349</v>
      </c>
      <c r="G9" s="14">
        <v>1</v>
      </c>
      <c r="H9" s="7">
        <v>3.10834578384212</v>
      </c>
      <c r="I9" s="9">
        <f t="shared" si="0"/>
        <v>3.10834578384212</v>
      </c>
      <c r="J9" s="16">
        <v>44409</v>
      </c>
    </row>
    <row r="10" spans="1:10" s="1" customFormat="1" ht="16.5" customHeight="1">
      <c r="A10" s="4" t="s">
        <v>122</v>
      </c>
      <c r="B10" s="5" t="s">
        <v>345</v>
      </c>
      <c r="C10" s="5" t="s">
        <v>346</v>
      </c>
      <c r="D10" s="4" t="s">
        <v>528</v>
      </c>
      <c r="E10" s="4" t="s">
        <v>529</v>
      </c>
      <c r="F10" s="5" t="s">
        <v>349</v>
      </c>
      <c r="G10" s="6">
        <v>1</v>
      </c>
      <c r="H10" s="7">
        <v>2.3446536775895899</v>
      </c>
      <c r="I10" s="9">
        <f t="shared" si="0"/>
        <v>2.3446536775895899</v>
      </c>
      <c r="J10" s="10">
        <v>44409</v>
      </c>
    </row>
    <row r="11" spans="1:10" s="1" customFormat="1" ht="16.5" customHeight="1">
      <c r="A11" s="12" t="s">
        <v>122</v>
      </c>
      <c r="B11" s="13" t="s">
        <v>345</v>
      </c>
      <c r="C11" s="13" t="s">
        <v>346</v>
      </c>
      <c r="D11" s="12" t="s">
        <v>483</v>
      </c>
      <c r="E11" s="12" t="s">
        <v>484</v>
      </c>
      <c r="F11" s="13" t="s">
        <v>349</v>
      </c>
      <c r="G11" s="14">
        <v>2</v>
      </c>
      <c r="H11" s="7">
        <v>0.24093969243986299</v>
      </c>
      <c r="I11" s="9">
        <f t="shared" si="0"/>
        <v>0.48187938487972598</v>
      </c>
      <c r="J11" s="16">
        <v>44409</v>
      </c>
    </row>
    <row r="12" spans="1:10" s="1" customFormat="1" ht="16.5" customHeight="1">
      <c r="A12" s="4" t="s">
        <v>122</v>
      </c>
      <c r="B12" s="5" t="s">
        <v>345</v>
      </c>
      <c r="C12" s="5" t="s">
        <v>346</v>
      </c>
      <c r="D12" s="4" t="s">
        <v>445</v>
      </c>
      <c r="E12" s="4" t="s">
        <v>446</v>
      </c>
      <c r="F12" s="5" t="s">
        <v>447</v>
      </c>
      <c r="G12" s="6">
        <v>0.31</v>
      </c>
      <c r="H12" s="7">
        <v>1.7257</v>
      </c>
      <c r="I12" s="9">
        <f t="shared" si="0"/>
        <v>0.53496699999999997</v>
      </c>
      <c r="J12" s="10">
        <v>44409</v>
      </c>
    </row>
    <row r="13" spans="1:10" s="1" customFormat="1" ht="16.5" customHeight="1">
      <c r="A13" s="12" t="s">
        <v>122</v>
      </c>
      <c r="B13" s="13" t="s">
        <v>345</v>
      </c>
      <c r="C13" s="13" t="s">
        <v>346</v>
      </c>
      <c r="D13" s="12" t="s">
        <v>332</v>
      </c>
      <c r="E13" s="12" t="s">
        <v>333</v>
      </c>
      <c r="F13" s="13" t="s">
        <v>448</v>
      </c>
      <c r="G13" s="14">
        <v>0.55000000000000004</v>
      </c>
      <c r="H13" s="7">
        <v>1.6814</v>
      </c>
      <c r="I13" s="9">
        <f t="shared" si="0"/>
        <v>0.92476999999999998</v>
      </c>
      <c r="J13" s="16">
        <v>44470</v>
      </c>
    </row>
    <row r="14" spans="1:10" s="1" customFormat="1" ht="16.5" customHeight="1">
      <c r="A14" s="4" t="s">
        <v>122</v>
      </c>
      <c r="B14" s="5" t="s">
        <v>345</v>
      </c>
      <c r="C14" s="5" t="s">
        <v>346</v>
      </c>
      <c r="D14" s="4" t="s">
        <v>449</v>
      </c>
      <c r="E14" s="4" t="s">
        <v>450</v>
      </c>
      <c r="F14" s="5" t="s">
        <v>447</v>
      </c>
      <c r="G14" s="6">
        <v>0.87</v>
      </c>
      <c r="H14" s="7">
        <v>1.7257</v>
      </c>
      <c r="I14" s="9">
        <f t="shared" si="0"/>
        <v>1.5013590000000001</v>
      </c>
      <c r="J14" s="10">
        <v>44409</v>
      </c>
    </row>
    <row r="15" spans="1:10" s="1" customFormat="1" ht="16.5" customHeight="1">
      <c r="A15" s="12" t="s">
        <v>122</v>
      </c>
      <c r="B15" s="13" t="s">
        <v>345</v>
      </c>
      <c r="C15" s="13" t="s">
        <v>346</v>
      </c>
      <c r="D15" s="12" t="s">
        <v>451</v>
      </c>
      <c r="E15" s="12" t="s">
        <v>452</v>
      </c>
      <c r="F15" s="13" t="s">
        <v>448</v>
      </c>
      <c r="G15" s="14">
        <v>0.73</v>
      </c>
      <c r="H15" s="7">
        <v>1.6814</v>
      </c>
      <c r="I15" s="9">
        <f t="shared" si="0"/>
        <v>1.227422</v>
      </c>
      <c r="J15" s="16">
        <v>44409</v>
      </c>
    </row>
    <row r="16" spans="1:10" s="1" customFormat="1" ht="16.5" customHeight="1">
      <c r="A16" s="4" t="s">
        <v>122</v>
      </c>
      <c r="B16" s="5" t="s">
        <v>345</v>
      </c>
      <c r="C16" s="5" t="s">
        <v>346</v>
      </c>
      <c r="D16" s="4" t="s">
        <v>485</v>
      </c>
      <c r="E16" s="4" t="s">
        <v>486</v>
      </c>
      <c r="F16" s="5" t="s">
        <v>349</v>
      </c>
      <c r="G16" s="6">
        <v>1</v>
      </c>
      <c r="H16" s="7">
        <v>0.26550000000000001</v>
      </c>
      <c r="I16" s="9">
        <f t="shared" si="0"/>
        <v>0.26550000000000001</v>
      </c>
      <c r="J16" s="10">
        <v>44409</v>
      </c>
    </row>
    <row r="17" spans="1:10" s="1" customFormat="1" ht="16.5" customHeight="1">
      <c r="A17" s="12" t="s">
        <v>122</v>
      </c>
      <c r="B17" s="13" t="s">
        <v>345</v>
      </c>
      <c r="C17" s="13" t="s">
        <v>346</v>
      </c>
      <c r="D17" s="12" t="s">
        <v>530</v>
      </c>
      <c r="E17" s="12" t="s">
        <v>531</v>
      </c>
      <c r="F17" s="13" t="s">
        <v>349</v>
      </c>
      <c r="G17" s="14">
        <v>1</v>
      </c>
      <c r="H17" s="7">
        <v>0.16491114688644701</v>
      </c>
      <c r="I17" s="9">
        <f t="shared" si="0"/>
        <v>0.16491114688644701</v>
      </c>
      <c r="J17" s="16">
        <v>45169</v>
      </c>
    </row>
    <row r="18" spans="1:10" s="1" customFormat="1" ht="16.5" customHeight="1">
      <c r="A18" s="4" t="s">
        <v>122</v>
      </c>
      <c r="B18" s="5" t="s">
        <v>345</v>
      </c>
      <c r="C18" s="5" t="s">
        <v>346</v>
      </c>
      <c r="D18" s="4" t="s">
        <v>532</v>
      </c>
      <c r="E18" s="4" t="s">
        <v>533</v>
      </c>
      <c r="F18" s="5" t="s">
        <v>349</v>
      </c>
      <c r="G18" s="6">
        <v>1</v>
      </c>
      <c r="H18" s="7">
        <f>I47</f>
        <v>3.5574134056776598</v>
      </c>
      <c r="I18" s="9">
        <f t="shared" si="0"/>
        <v>3.5574134056776598</v>
      </c>
      <c r="J18" s="10">
        <v>45169</v>
      </c>
    </row>
    <row r="19" spans="1:10" s="1" customFormat="1" ht="16.5" customHeight="1">
      <c r="A19" s="12" t="s">
        <v>122</v>
      </c>
      <c r="B19" s="13" t="s">
        <v>345</v>
      </c>
      <c r="C19" s="13" t="s">
        <v>346</v>
      </c>
      <c r="D19" s="12" t="s">
        <v>534</v>
      </c>
      <c r="E19" s="12" t="s">
        <v>535</v>
      </c>
      <c r="F19" s="13" t="s">
        <v>349</v>
      </c>
      <c r="G19" s="14">
        <v>1</v>
      </c>
      <c r="H19" s="7">
        <v>0.26</v>
      </c>
      <c r="I19" s="9">
        <f t="shared" si="0"/>
        <v>0.26</v>
      </c>
      <c r="J19" s="16">
        <v>44409</v>
      </c>
    </row>
    <row r="20" spans="1:10" s="1" customFormat="1" ht="16.5" customHeight="1">
      <c r="A20" s="4" t="s">
        <v>122</v>
      </c>
      <c r="B20" s="5" t="s">
        <v>345</v>
      </c>
      <c r="C20" s="5" t="s">
        <v>346</v>
      </c>
      <c r="D20" s="4" t="s">
        <v>229</v>
      </c>
      <c r="E20" s="4" t="s">
        <v>230</v>
      </c>
      <c r="F20" s="5" t="s">
        <v>349</v>
      </c>
      <c r="G20" s="6">
        <v>1</v>
      </c>
      <c r="H20" s="7">
        <v>0.35</v>
      </c>
      <c r="I20" s="9">
        <f t="shared" si="0"/>
        <v>0.35</v>
      </c>
      <c r="J20" s="10">
        <v>44470</v>
      </c>
    </row>
    <row r="21" spans="1:10" s="1" customFormat="1" ht="16.5" customHeight="1">
      <c r="A21" s="12" t="s">
        <v>122</v>
      </c>
      <c r="B21" s="13" t="s">
        <v>345</v>
      </c>
      <c r="C21" s="13" t="s">
        <v>346</v>
      </c>
      <c r="D21" s="12" t="s">
        <v>536</v>
      </c>
      <c r="E21" s="12" t="s">
        <v>537</v>
      </c>
      <c r="F21" s="13" t="s">
        <v>538</v>
      </c>
      <c r="G21" s="14">
        <v>1</v>
      </c>
      <c r="H21" s="7">
        <v>0.40360000000000001</v>
      </c>
      <c r="I21" s="9">
        <f t="shared" si="0"/>
        <v>0.40360000000000001</v>
      </c>
      <c r="J21" s="16">
        <v>44409</v>
      </c>
    </row>
    <row r="22" spans="1:10" s="1" customFormat="1" ht="16.5" customHeight="1">
      <c r="A22" s="4" t="s">
        <v>122</v>
      </c>
      <c r="B22" s="5" t="s">
        <v>345</v>
      </c>
      <c r="C22" s="5" t="s">
        <v>346</v>
      </c>
      <c r="D22" s="4" t="s">
        <v>463</v>
      </c>
      <c r="E22" s="4" t="s">
        <v>464</v>
      </c>
      <c r="F22" s="5" t="s">
        <v>465</v>
      </c>
      <c r="G22" s="6">
        <v>1.67E-2</v>
      </c>
      <c r="H22" s="7">
        <v>6.2127999999999997</v>
      </c>
      <c r="I22" s="9">
        <f t="shared" si="0"/>
        <v>0.10375376</v>
      </c>
      <c r="J22" s="10">
        <v>44593</v>
      </c>
    </row>
    <row r="23" spans="1:10" s="1" customFormat="1" ht="16.5" customHeight="1">
      <c r="A23" s="12" t="s">
        <v>122</v>
      </c>
      <c r="B23" s="13" t="s">
        <v>345</v>
      </c>
      <c r="C23" s="13" t="s">
        <v>346</v>
      </c>
      <c r="D23" s="12" t="s">
        <v>440</v>
      </c>
      <c r="E23" s="12" t="s">
        <v>441</v>
      </c>
      <c r="F23" s="13" t="s">
        <v>442</v>
      </c>
      <c r="G23" s="14">
        <v>0.05</v>
      </c>
      <c r="H23" s="7">
        <v>0.40350000000000003</v>
      </c>
      <c r="I23" s="9">
        <f t="shared" si="0"/>
        <v>2.0174999999999998E-2</v>
      </c>
      <c r="J23" s="16">
        <v>44593</v>
      </c>
    </row>
    <row r="24" spans="1:10" s="1" customFormat="1" ht="16.5" customHeight="1">
      <c r="A24" s="4" t="s">
        <v>122</v>
      </c>
      <c r="B24" s="5" t="s">
        <v>345</v>
      </c>
      <c r="C24" s="5" t="s">
        <v>346</v>
      </c>
      <c r="D24" s="4" t="s">
        <v>487</v>
      </c>
      <c r="E24" s="4" t="s">
        <v>488</v>
      </c>
      <c r="F24" s="5" t="s">
        <v>489</v>
      </c>
      <c r="G24" s="6">
        <v>2</v>
      </c>
      <c r="H24" s="7">
        <v>0.1862</v>
      </c>
      <c r="I24" s="9">
        <f t="shared" si="0"/>
        <v>0.37240000000000001</v>
      </c>
      <c r="J24" s="10">
        <v>44409</v>
      </c>
    </row>
    <row r="25" spans="1:10" s="1" customFormat="1" ht="16.5" customHeight="1">
      <c r="A25" s="12" t="s">
        <v>122</v>
      </c>
      <c r="B25" s="13" t="s">
        <v>345</v>
      </c>
      <c r="C25" s="13" t="s">
        <v>346</v>
      </c>
      <c r="D25" s="12" t="s">
        <v>539</v>
      </c>
      <c r="E25" s="12" t="s">
        <v>540</v>
      </c>
      <c r="F25" s="13" t="s">
        <v>541</v>
      </c>
      <c r="G25" s="14">
        <v>1</v>
      </c>
      <c r="H25" s="7">
        <v>0.35</v>
      </c>
      <c r="I25" s="9">
        <f t="shared" si="0"/>
        <v>0.35</v>
      </c>
      <c r="J25" s="16">
        <v>44409</v>
      </c>
    </row>
    <row r="26" spans="1:10" s="1" customFormat="1" ht="16.5" customHeight="1">
      <c r="A26" s="4" t="s">
        <v>122</v>
      </c>
      <c r="B26" s="5" t="s">
        <v>345</v>
      </c>
      <c r="C26" s="5" t="s">
        <v>346</v>
      </c>
      <c r="D26" s="4" t="s">
        <v>542</v>
      </c>
      <c r="E26" s="4" t="s">
        <v>543</v>
      </c>
      <c r="F26" s="5" t="s">
        <v>349</v>
      </c>
      <c r="G26" s="6">
        <v>1</v>
      </c>
      <c r="H26" s="7">
        <v>2.25664E-2</v>
      </c>
      <c r="I26" s="9">
        <f t="shared" si="0"/>
        <v>2.25664E-2</v>
      </c>
      <c r="J26" s="10">
        <v>44746</v>
      </c>
    </row>
    <row r="27" spans="1:10">
      <c r="I27" s="11">
        <f>SUM(I2:I26)</f>
        <v>23.752631746955199</v>
      </c>
    </row>
    <row r="29" spans="1:10" s="1" customFormat="1" ht="12.75">
      <c r="A29" s="2" t="s">
        <v>336</v>
      </c>
      <c r="B29" s="2" t="s">
        <v>337</v>
      </c>
      <c r="C29" s="2" t="s">
        <v>338</v>
      </c>
      <c r="D29" s="2" t="s">
        <v>339</v>
      </c>
      <c r="E29" s="2" t="s">
        <v>340</v>
      </c>
      <c r="F29" s="2" t="s">
        <v>340</v>
      </c>
      <c r="G29" s="3" t="s">
        <v>341</v>
      </c>
      <c r="H29" s="3" t="s">
        <v>342</v>
      </c>
      <c r="I29" s="3" t="s">
        <v>343</v>
      </c>
      <c r="J29" s="8" t="s">
        <v>344</v>
      </c>
    </row>
    <row r="30" spans="1:10" s="1" customFormat="1" ht="16.5" customHeight="1">
      <c r="A30" s="4" t="s">
        <v>523</v>
      </c>
      <c r="B30" s="5" t="s">
        <v>345</v>
      </c>
      <c r="C30" s="5" t="s">
        <v>346</v>
      </c>
      <c r="D30" s="4" t="s">
        <v>544</v>
      </c>
      <c r="E30" s="4" t="s">
        <v>545</v>
      </c>
      <c r="F30" s="5" t="s">
        <v>546</v>
      </c>
      <c r="G30" s="6">
        <v>2</v>
      </c>
      <c r="H30" s="7">
        <v>0.05</v>
      </c>
      <c r="I30" s="9">
        <f t="shared" ref="I30:I40" si="1">H30*G30</f>
        <v>0.1</v>
      </c>
      <c r="J30" s="10">
        <v>44136</v>
      </c>
    </row>
    <row r="31" spans="1:10" s="1" customFormat="1" ht="16.5" customHeight="1">
      <c r="A31" s="12" t="s">
        <v>523</v>
      </c>
      <c r="B31" s="13" t="s">
        <v>345</v>
      </c>
      <c r="C31" s="13" t="s">
        <v>346</v>
      </c>
      <c r="D31" s="12" t="s">
        <v>547</v>
      </c>
      <c r="E31" s="12" t="s">
        <v>548</v>
      </c>
      <c r="F31" s="13" t="s">
        <v>349</v>
      </c>
      <c r="G31" s="14">
        <v>1</v>
      </c>
      <c r="H31" s="7">
        <v>1.05</v>
      </c>
      <c r="I31" s="9">
        <f t="shared" si="1"/>
        <v>1.05</v>
      </c>
      <c r="J31" s="16">
        <v>44136</v>
      </c>
    </row>
    <row r="32" spans="1:10" s="1" customFormat="1" ht="16.5" customHeight="1">
      <c r="A32" s="4" t="s">
        <v>523</v>
      </c>
      <c r="B32" s="5" t="s">
        <v>345</v>
      </c>
      <c r="C32" s="5" t="s">
        <v>346</v>
      </c>
      <c r="D32" s="4" t="s">
        <v>549</v>
      </c>
      <c r="E32" s="4" t="s">
        <v>550</v>
      </c>
      <c r="F32" s="5" t="s">
        <v>349</v>
      </c>
      <c r="G32" s="6">
        <v>1</v>
      </c>
      <c r="H32" s="7">
        <v>0.64</v>
      </c>
      <c r="I32" s="9">
        <f t="shared" si="1"/>
        <v>0.64</v>
      </c>
      <c r="J32" s="10">
        <v>44136</v>
      </c>
    </row>
    <row r="33" spans="1:10" s="1" customFormat="1" ht="16.5" customHeight="1">
      <c r="A33" s="12" t="s">
        <v>523</v>
      </c>
      <c r="B33" s="13" t="s">
        <v>345</v>
      </c>
      <c r="C33" s="13" t="s">
        <v>346</v>
      </c>
      <c r="D33" s="12" t="s">
        <v>551</v>
      </c>
      <c r="E33" s="12" t="s">
        <v>552</v>
      </c>
      <c r="F33" s="13" t="s">
        <v>349</v>
      </c>
      <c r="G33" s="14">
        <v>1</v>
      </c>
      <c r="H33" s="7">
        <v>0.63</v>
      </c>
      <c r="I33" s="9">
        <f t="shared" si="1"/>
        <v>0.63</v>
      </c>
      <c r="J33" s="16">
        <v>44136</v>
      </c>
    </row>
    <row r="34" spans="1:10" s="1" customFormat="1" ht="16.5" customHeight="1">
      <c r="A34" s="4" t="s">
        <v>523</v>
      </c>
      <c r="B34" s="5" t="s">
        <v>345</v>
      </c>
      <c r="C34" s="5" t="s">
        <v>346</v>
      </c>
      <c r="D34" s="4" t="s">
        <v>553</v>
      </c>
      <c r="E34" s="4" t="s">
        <v>554</v>
      </c>
      <c r="F34" s="5" t="s">
        <v>349</v>
      </c>
      <c r="G34" s="6">
        <v>1</v>
      </c>
      <c r="H34" s="7">
        <v>0.57999999999999996</v>
      </c>
      <c r="I34" s="9">
        <f t="shared" si="1"/>
        <v>0.57999999999999996</v>
      </c>
      <c r="J34" s="10">
        <v>44136</v>
      </c>
    </row>
    <row r="35" spans="1:10" s="1" customFormat="1" ht="16.5" customHeight="1">
      <c r="A35" s="12" t="s">
        <v>523</v>
      </c>
      <c r="B35" s="13" t="s">
        <v>345</v>
      </c>
      <c r="C35" s="13" t="s">
        <v>346</v>
      </c>
      <c r="D35" s="12" t="s">
        <v>555</v>
      </c>
      <c r="E35" s="12" t="s">
        <v>556</v>
      </c>
      <c r="F35" s="13" t="s">
        <v>349</v>
      </c>
      <c r="G35" s="14">
        <v>1</v>
      </c>
      <c r="H35" s="7">
        <v>0.59</v>
      </c>
      <c r="I35" s="9">
        <f t="shared" si="1"/>
        <v>0.59</v>
      </c>
      <c r="J35" s="16">
        <v>44136</v>
      </c>
    </row>
    <row r="36" spans="1:10" s="1" customFormat="1" ht="16.5" customHeight="1">
      <c r="A36" s="4" t="s">
        <v>523</v>
      </c>
      <c r="B36" s="5" t="s">
        <v>345</v>
      </c>
      <c r="C36" s="5" t="s">
        <v>346</v>
      </c>
      <c r="D36" s="4" t="s">
        <v>557</v>
      </c>
      <c r="E36" s="4" t="s">
        <v>558</v>
      </c>
      <c r="F36" s="5" t="s">
        <v>349</v>
      </c>
      <c r="G36" s="6">
        <v>1</v>
      </c>
      <c r="H36" s="7">
        <v>0.4</v>
      </c>
      <c r="I36" s="9">
        <f t="shared" si="1"/>
        <v>0.4</v>
      </c>
      <c r="J36" s="10">
        <v>44136</v>
      </c>
    </row>
    <row r="37" spans="1:10" s="1" customFormat="1" ht="16.5" customHeight="1">
      <c r="A37" s="12" t="s">
        <v>523</v>
      </c>
      <c r="B37" s="13" t="s">
        <v>345</v>
      </c>
      <c r="C37" s="13" t="s">
        <v>346</v>
      </c>
      <c r="D37" s="12" t="s">
        <v>559</v>
      </c>
      <c r="E37" s="12" t="s">
        <v>560</v>
      </c>
      <c r="F37" s="13" t="s">
        <v>349</v>
      </c>
      <c r="G37" s="14">
        <v>1</v>
      </c>
      <c r="H37" s="7">
        <v>0.4</v>
      </c>
      <c r="I37" s="9">
        <f t="shared" si="1"/>
        <v>0.4</v>
      </c>
      <c r="J37" s="16">
        <v>44136</v>
      </c>
    </row>
    <row r="38" spans="1:10" s="1" customFormat="1" ht="16.5" customHeight="1">
      <c r="A38" s="4" t="s">
        <v>523</v>
      </c>
      <c r="B38" s="5" t="s">
        <v>345</v>
      </c>
      <c r="C38" s="5" t="s">
        <v>346</v>
      </c>
      <c r="D38" s="4" t="s">
        <v>561</v>
      </c>
      <c r="E38" s="4" t="s">
        <v>562</v>
      </c>
      <c r="F38" s="5" t="s">
        <v>563</v>
      </c>
      <c r="G38" s="6">
        <v>4</v>
      </c>
      <c r="H38" s="7">
        <v>0.1196</v>
      </c>
      <c r="I38" s="9">
        <f t="shared" si="1"/>
        <v>0.47839999999999999</v>
      </c>
      <c r="J38" s="10">
        <v>44136</v>
      </c>
    </row>
    <row r="39" spans="1:10" s="1" customFormat="1" ht="16.5" customHeight="1">
      <c r="A39" s="12" t="s">
        <v>523</v>
      </c>
      <c r="B39" s="13" t="s">
        <v>345</v>
      </c>
      <c r="C39" s="13" t="s">
        <v>346</v>
      </c>
      <c r="D39" s="12" t="s">
        <v>564</v>
      </c>
      <c r="E39" s="12" t="s">
        <v>565</v>
      </c>
      <c r="F39" s="13" t="s">
        <v>566</v>
      </c>
      <c r="G39" s="14">
        <v>4</v>
      </c>
      <c r="H39" s="7">
        <v>0.16300000000000001</v>
      </c>
      <c r="I39" s="9">
        <f t="shared" si="1"/>
        <v>0.65200000000000002</v>
      </c>
      <c r="J39" s="16">
        <v>44424</v>
      </c>
    </row>
    <row r="40" spans="1:10" s="1" customFormat="1" ht="16.5" customHeight="1">
      <c r="A40" s="4" t="s">
        <v>523</v>
      </c>
      <c r="B40" s="5" t="s">
        <v>345</v>
      </c>
      <c r="C40" s="5" t="s">
        <v>346</v>
      </c>
      <c r="D40" s="4" t="s">
        <v>567</v>
      </c>
      <c r="E40" s="4" t="s">
        <v>568</v>
      </c>
      <c r="F40" s="5" t="s">
        <v>349</v>
      </c>
      <c r="G40" s="6">
        <v>2</v>
      </c>
      <c r="H40" s="7">
        <v>0.15</v>
      </c>
      <c r="I40" s="9">
        <f t="shared" si="1"/>
        <v>0.3</v>
      </c>
      <c r="J40" s="10">
        <v>44561</v>
      </c>
    </row>
    <row r="41" spans="1:10">
      <c r="I41" s="11">
        <f>SUM(I28:I40)</f>
        <v>5.8204000000000002</v>
      </c>
    </row>
    <row r="43" spans="1:10" s="1" customFormat="1" ht="12.75">
      <c r="A43" s="2" t="s">
        <v>336</v>
      </c>
      <c r="B43" s="2" t="s">
        <v>337</v>
      </c>
      <c r="C43" s="2" t="s">
        <v>338</v>
      </c>
      <c r="D43" s="2" t="s">
        <v>339</v>
      </c>
      <c r="E43" s="2" t="s">
        <v>340</v>
      </c>
      <c r="F43" s="2" t="s">
        <v>340</v>
      </c>
      <c r="G43" s="3" t="s">
        <v>341</v>
      </c>
      <c r="H43" s="3" t="s">
        <v>342</v>
      </c>
      <c r="I43" s="3" t="s">
        <v>343</v>
      </c>
      <c r="J43" s="8" t="s">
        <v>344</v>
      </c>
    </row>
    <row r="44" spans="1:10" s="1" customFormat="1" ht="16.5" customHeight="1">
      <c r="A44" s="4" t="s">
        <v>532</v>
      </c>
      <c r="B44" s="5" t="s">
        <v>345</v>
      </c>
      <c r="C44" s="5" t="s">
        <v>346</v>
      </c>
      <c r="D44" s="4" t="s">
        <v>569</v>
      </c>
      <c r="E44" s="4" t="s">
        <v>570</v>
      </c>
      <c r="F44" s="5" t="s">
        <v>349</v>
      </c>
      <c r="G44" s="6">
        <v>1</v>
      </c>
      <c r="H44" s="7">
        <v>0.291913405677656</v>
      </c>
      <c r="I44" s="9">
        <f t="shared" ref="I44:I46" si="2">H44*G44</f>
        <v>0.291913405677656</v>
      </c>
      <c r="J44" s="10">
        <v>44835</v>
      </c>
    </row>
    <row r="45" spans="1:10" s="1" customFormat="1" ht="16.5" customHeight="1">
      <c r="A45" s="12" t="s">
        <v>532</v>
      </c>
      <c r="B45" s="13" t="s">
        <v>345</v>
      </c>
      <c r="C45" s="13" t="s">
        <v>346</v>
      </c>
      <c r="D45" s="12" t="s">
        <v>571</v>
      </c>
      <c r="E45" s="12" t="s">
        <v>572</v>
      </c>
      <c r="F45" s="13" t="s">
        <v>349</v>
      </c>
      <c r="G45" s="14">
        <v>1</v>
      </c>
      <c r="H45" s="7">
        <v>3</v>
      </c>
      <c r="I45" s="9">
        <f t="shared" si="2"/>
        <v>3</v>
      </c>
      <c r="J45" s="16">
        <v>44835</v>
      </c>
    </row>
    <row r="46" spans="1:10" s="1" customFormat="1" ht="16.5" customHeight="1">
      <c r="A46" s="4" t="s">
        <v>532</v>
      </c>
      <c r="B46" s="5" t="s">
        <v>345</v>
      </c>
      <c r="C46" s="5" t="s">
        <v>346</v>
      </c>
      <c r="D46" s="4" t="s">
        <v>573</v>
      </c>
      <c r="E46" s="4" t="s">
        <v>574</v>
      </c>
      <c r="F46" s="5" t="s">
        <v>575</v>
      </c>
      <c r="G46" s="6">
        <v>1</v>
      </c>
      <c r="H46" s="7">
        <v>0.26550000000000001</v>
      </c>
      <c r="I46" s="9">
        <f t="shared" si="2"/>
        <v>0.26550000000000001</v>
      </c>
      <c r="J46" s="10">
        <v>44835</v>
      </c>
    </row>
    <row r="47" spans="1:10">
      <c r="I47" s="11">
        <f>SUM(I44:I46)</f>
        <v>3.5574134056776598</v>
      </c>
    </row>
  </sheetData>
  <phoneticPr fontId="20" type="noConversion"/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O9" sqref="O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159</v>
      </c>
      <c r="B2" s="5" t="s">
        <v>345</v>
      </c>
      <c r="C2" s="5" t="s">
        <v>346</v>
      </c>
      <c r="D2" s="4" t="s">
        <v>958</v>
      </c>
      <c r="E2" s="4" t="s">
        <v>959</v>
      </c>
      <c r="F2" s="5" t="s">
        <v>349</v>
      </c>
      <c r="G2" s="6">
        <v>1</v>
      </c>
      <c r="H2" s="7">
        <v>0.99269822551020404</v>
      </c>
      <c r="I2" s="9">
        <f t="shared" ref="I2:I9" si="0">H2*G2</f>
        <v>0.99269822551020404</v>
      </c>
      <c r="J2" s="10">
        <v>43800</v>
      </c>
    </row>
    <row r="3" spans="1:10" s="1" customFormat="1" ht="16.5" customHeight="1">
      <c r="A3" s="12" t="s">
        <v>159</v>
      </c>
      <c r="B3" s="13" t="s">
        <v>345</v>
      </c>
      <c r="C3" s="13" t="s">
        <v>346</v>
      </c>
      <c r="D3" s="12" t="s">
        <v>960</v>
      </c>
      <c r="E3" s="12" t="s">
        <v>961</v>
      </c>
      <c r="F3" s="13" t="s">
        <v>349</v>
      </c>
      <c r="G3" s="14">
        <v>1</v>
      </c>
      <c r="H3" s="7">
        <v>1.3651320119047601</v>
      </c>
      <c r="I3" s="9">
        <f t="shared" si="0"/>
        <v>1.3651320119047601</v>
      </c>
      <c r="J3" s="16">
        <v>43800</v>
      </c>
    </row>
    <row r="4" spans="1:10" s="1" customFormat="1" ht="16.5" customHeight="1">
      <c r="A4" s="4" t="s">
        <v>159</v>
      </c>
      <c r="B4" s="5" t="s">
        <v>345</v>
      </c>
      <c r="C4" s="5" t="s">
        <v>346</v>
      </c>
      <c r="D4" s="4" t="s">
        <v>844</v>
      </c>
      <c r="E4" s="4" t="s">
        <v>845</v>
      </c>
      <c r="F4" s="5" t="s">
        <v>349</v>
      </c>
      <c r="G4" s="6">
        <v>2</v>
      </c>
      <c r="H4" s="7">
        <v>0.58850000000000002</v>
      </c>
      <c r="I4" s="9">
        <f t="shared" si="0"/>
        <v>1.177</v>
      </c>
      <c r="J4" s="10">
        <v>43800</v>
      </c>
    </row>
    <row r="5" spans="1:10" s="1" customFormat="1" ht="16.5" customHeight="1">
      <c r="A5" s="12" t="s">
        <v>159</v>
      </c>
      <c r="B5" s="13" t="s">
        <v>345</v>
      </c>
      <c r="C5" s="13" t="s">
        <v>346</v>
      </c>
      <c r="D5" s="12" t="s">
        <v>463</v>
      </c>
      <c r="E5" s="12" t="s">
        <v>464</v>
      </c>
      <c r="F5" s="13" t="s">
        <v>465</v>
      </c>
      <c r="G5" s="14">
        <v>0.01</v>
      </c>
      <c r="H5" s="7">
        <v>6.2127999999999997</v>
      </c>
      <c r="I5" s="9">
        <f t="shared" si="0"/>
        <v>6.2128000000000003E-2</v>
      </c>
      <c r="J5" s="16">
        <v>43800</v>
      </c>
    </row>
    <row r="6" spans="1:10" s="1" customFormat="1" ht="16.5" customHeight="1">
      <c r="A6" s="4" t="s">
        <v>159</v>
      </c>
      <c r="B6" s="5" t="s">
        <v>345</v>
      </c>
      <c r="C6" s="5" t="s">
        <v>346</v>
      </c>
      <c r="D6" s="4" t="s">
        <v>440</v>
      </c>
      <c r="E6" s="4" t="s">
        <v>441</v>
      </c>
      <c r="F6" s="5" t="s">
        <v>442</v>
      </c>
      <c r="G6" s="6">
        <v>7.0000000000000007E-2</v>
      </c>
      <c r="H6" s="7">
        <v>0.40350000000000003</v>
      </c>
      <c r="I6" s="9">
        <f t="shared" si="0"/>
        <v>2.8244999999999999E-2</v>
      </c>
      <c r="J6" s="10">
        <v>43800</v>
      </c>
    </row>
    <row r="7" spans="1:10" s="1" customFormat="1" ht="16.5" customHeight="1">
      <c r="A7" s="12" t="s">
        <v>159</v>
      </c>
      <c r="B7" s="13" t="s">
        <v>345</v>
      </c>
      <c r="C7" s="13" t="s">
        <v>346</v>
      </c>
      <c r="D7" s="12" t="s">
        <v>846</v>
      </c>
      <c r="E7" s="12" t="s">
        <v>847</v>
      </c>
      <c r="F7" s="13" t="s">
        <v>349</v>
      </c>
      <c r="G7" s="14">
        <v>1</v>
      </c>
      <c r="H7" s="7">
        <v>2.8</v>
      </c>
      <c r="I7" s="9">
        <f t="shared" si="0"/>
        <v>2.8</v>
      </c>
      <c r="J7" s="16">
        <v>43800</v>
      </c>
    </row>
    <row r="8" spans="1:10" s="1" customFormat="1" ht="16.5" customHeight="1">
      <c r="A8" s="4" t="s">
        <v>159</v>
      </c>
      <c r="B8" s="5" t="s">
        <v>345</v>
      </c>
      <c r="C8" s="5" t="s">
        <v>346</v>
      </c>
      <c r="D8" s="4" t="s">
        <v>962</v>
      </c>
      <c r="E8" s="4" t="s">
        <v>849</v>
      </c>
      <c r="F8" s="5" t="s">
        <v>349</v>
      </c>
      <c r="G8" s="6">
        <v>1</v>
      </c>
      <c r="H8" s="7">
        <v>2.50889344733333</v>
      </c>
      <c r="I8" s="9">
        <f t="shared" si="0"/>
        <v>2.50889344733333</v>
      </c>
      <c r="J8" s="10">
        <v>43800</v>
      </c>
    </row>
    <row r="9" spans="1:10" s="1" customFormat="1" ht="16.5" customHeight="1">
      <c r="A9" s="12" t="s">
        <v>159</v>
      </c>
      <c r="B9" s="13" t="s">
        <v>345</v>
      </c>
      <c r="C9" s="13" t="s">
        <v>346</v>
      </c>
      <c r="D9" s="12" t="s">
        <v>542</v>
      </c>
      <c r="E9" s="12" t="s">
        <v>543</v>
      </c>
      <c r="F9" s="13" t="s">
        <v>349</v>
      </c>
      <c r="G9" s="14">
        <v>1</v>
      </c>
      <c r="H9" s="7">
        <v>2.25664E-2</v>
      </c>
      <c r="I9" s="9">
        <f t="shared" si="0"/>
        <v>2.25664E-2</v>
      </c>
      <c r="J9" s="16">
        <v>44746</v>
      </c>
    </row>
    <row r="10" spans="1:10">
      <c r="I10" s="11">
        <f>SUM(I2:I9)</f>
        <v>8.9566630847482909</v>
      </c>
    </row>
  </sheetData>
  <phoneticPr fontId="20" type="noConversion"/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I12" sqref="I12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0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92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1</v>
      </c>
      <c r="H2" s="7">
        <v>0.120565034394672</v>
      </c>
      <c r="I2" s="9">
        <f t="shared" ref="I2:I10" si="0">H2*G2</f>
        <v>0.120565034394672</v>
      </c>
      <c r="J2" s="10">
        <v>45096</v>
      </c>
    </row>
    <row r="3" spans="1:10" s="1" customFormat="1" ht="16.5" customHeight="1">
      <c r="A3" s="12" t="s">
        <v>92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0.56000000000000005</v>
      </c>
      <c r="H3" s="7">
        <v>1.6814</v>
      </c>
      <c r="I3" s="9">
        <f t="shared" si="0"/>
        <v>0.94158399999999998</v>
      </c>
      <c r="J3" s="16">
        <v>45096</v>
      </c>
    </row>
    <row r="4" spans="1:10" s="1" customFormat="1" ht="16.5" customHeight="1">
      <c r="A4" s="4" t="s">
        <v>92</v>
      </c>
      <c r="B4" s="5" t="s">
        <v>345</v>
      </c>
      <c r="C4" s="5" t="s">
        <v>346</v>
      </c>
      <c r="D4" s="4" t="s">
        <v>866</v>
      </c>
      <c r="E4" s="4" t="s">
        <v>502</v>
      </c>
      <c r="F4" s="5" t="s">
        <v>349</v>
      </c>
      <c r="G4" s="6">
        <v>1</v>
      </c>
      <c r="H4" s="7">
        <v>1.4158999999999999</v>
      </c>
      <c r="I4" s="9">
        <f t="shared" si="0"/>
        <v>1.4158999999999999</v>
      </c>
      <c r="J4" s="10">
        <v>45096</v>
      </c>
    </row>
    <row r="5" spans="1:10" s="1" customFormat="1" ht="16.5" customHeight="1">
      <c r="A5" s="12" t="s">
        <v>92</v>
      </c>
      <c r="B5" s="13" t="s">
        <v>345</v>
      </c>
      <c r="C5" s="13" t="s">
        <v>346</v>
      </c>
      <c r="D5" s="12" t="s">
        <v>425</v>
      </c>
      <c r="E5" s="12" t="s">
        <v>426</v>
      </c>
      <c r="F5" s="13" t="s">
        <v>349</v>
      </c>
      <c r="G5" s="14">
        <v>1</v>
      </c>
      <c r="H5" s="7">
        <v>5.02055804210526</v>
      </c>
      <c r="I5" s="9">
        <f t="shared" si="0"/>
        <v>5.02055804210526</v>
      </c>
      <c r="J5" s="16">
        <v>45096</v>
      </c>
    </row>
    <row r="6" spans="1:10" s="1" customFormat="1" ht="16.5" customHeight="1">
      <c r="A6" s="4" t="s">
        <v>92</v>
      </c>
      <c r="B6" s="5" t="s">
        <v>345</v>
      </c>
      <c r="C6" s="5" t="s">
        <v>346</v>
      </c>
      <c r="D6" s="4" t="s">
        <v>427</v>
      </c>
      <c r="E6" s="4" t="s">
        <v>428</v>
      </c>
      <c r="F6" s="5" t="s">
        <v>349</v>
      </c>
      <c r="G6" s="6">
        <v>1</v>
      </c>
      <c r="H6" s="7">
        <v>3.8980493473684201</v>
      </c>
      <c r="I6" s="9">
        <f t="shared" si="0"/>
        <v>3.8980493473684201</v>
      </c>
      <c r="J6" s="10">
        <v>45096</v>
      </c>
    </row>
    <row r="7" spans="1:10" s="1" customFormat="1" ht="16.5" customHeight="1">
      <c r="A7" s="12" t="s">
        <v>92</v>
      </c>
      <c r="B7" s="13" t="s">
        <v>345</v>
      </c>
      <c r="C7" s="13" t="s">
        <v>346</v>
      </c>
      <c r="D7" s="12" t="s">
        <v>434</v>
      </c>
      <c r="E7" s="12" t="s">
        <v>435</v>
      </c>
      <c r="F7" s="13" t="s">
        <v>436</v>
      </c>
      <c r="G7" s="14">
        <v>2</v>
      </c>
      <c r="H7" s="7">
        <v>1.38</v>
      </c>
      <c r="I7" s="9">
        <f t="shared" si="0"/>
        <v>2.76</v>
      </c>
      <c r="J7" s="16">
        <v>45096</v>
      </c>
    </row>
    <row r="8" spans="1:10" s="1" customFormat="1" ht="16.5" customHeight="1">
      <c r="A8" s="4" t="s">
        <v>92</v>
      </c>
      <c r="B8" s="5" t="s">
        <v>345</v>
      </c>
      <c r="C8" s="5" t="s">
        <v>346</v>
      </c>
      <c r="D8" s="4" t="s">
        <v>437</v>
      </c>
      <c r="E8" s="4" t="s">
        <v>438</v>
      </c>
      <c r="F8" s="5" t="s">
        <v>439</v>
      </c>
      <c r="G8" s="6">
        <v>2.5000000000000001E-2</v>
      </c>
      <c r="H8" s="7">
        <v>6.1791999999999998</v>
      </c>
      <c r="I8" s="9">
        <f t="shared" si="0"/>
        <v>0.15448000000000001</v>
      </c>
      <c r="J8" s="10">
        <v>45231</v>
      </c>
    </row>
    <row r="9" spans="1:10" s="1" customFormat="1" ht="16.5" customHeight="1">
      <c r="A9" s="12" t="s">
        <v>92</v>
      </c>
      <c r="B9" s="13" t="s">
        <v>345</v>
      </c>
      <c r="C9" s="13" t="s">
        <v>346</v>
      </c>
      <c r="D9" s="12" t="s">
        <v>440</v>
      </c>
      <c r="E9" s="12" t="s">
        <v>441</v>
      </c>
      <c r="F9" s="13" t="s">
        <v>442</v>
      </c>
      <c r="G9" s="14">
        <v>2.5000000000000001E-2</v>
      </c>
      <c r="H9" s="7">
        <v>0.40350000000000003</v>
      </c>
      <c r="I9" s="9">
        <f t="shared" si="0"/>
        <v>1.0087499999999999E-2</v>
      </c>
      <c r="J9" s="16">
        <v>45231</v>
      </c>
    </row>
    <row r="10" spans="1:10" s="1" customFormat="1" ht="16.5" customHeight="1">
      <c r="A10" s="4" t="s">
        <v>92</v>
      </c>
      <c r="B10" s="5" t="s">
        <v>345</v>
      </c>
      <c r="C10" s="5" t="s">
        <v>346</v>
      </c>
      <c r="D10" s="4" t="s">
        <v>867</v>
      </c>
      <c r="E10" s="4" t="s">
        <v>868</v>
      </c>
      <c r="F10" s="5" t="s">
        <v>349</v>
      </c>
      <c r="G10" s="6">
        <v>1</v>
      </c>
      <c r="H10" s="7">
        <v>11.51</v>
      </c>
      <c r="I10" s="9">
        <f t="shared" si="0"/>
        <v>11.51</v>
      </c>
      <c r="J10" s="10">
        <v>45096</v>
      </c>
    </row>
    <row r="11" spans="1:10">
      <c r="I11" s="11">
        <f>SUM(I2:I10)</f>
        <v>25.8312239238684</v>
      </c>
    </row>
  </sheetData>
  <phoneticPr fontId="20" type="noConversion"/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4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118</v>
      </c>
      <c r="B2" s="5" t="s">
        <v>345</v>
      </c>
      <c r="C2" s="5" t="s">
        <v>346</v>
      </c>
      <c r="D2" s="4" t="s">
        <v>746</v>
      </c>
      <c r="E2" s="4" t="s">
        <v>747</v>
      </c>
      <c r="F2" s="5" t="s">
        <v>748</v>
      </c>
      <c r="G2" s="6">
        <v>5</v>
      </c>
      <c r="H2" s="7">
        <v>0.05</v>
      </c>
      <c r="I2" s="9">
        <f t="shared" ref="I2:I24" si="0">H2*G2</f>
        <v>0.25</v>
      </c>
      <c r="J2" s="10">
        <v>43800</v>
      </c>
    </row>
    <row r="3" spans="1:10" s="1" customFormat="1" ht="16.5" customHeight="1">
      <c r="A3" s="12" t="s">
        <v>118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1</v>
      </c>
      <c r="H3" s="7">
        <v>0.05</v>
      </c>
      <c r="I3" s="9">
        <f t="shared" si="0"/>
        <v>0.05</v>
      </c>
      <c r="J3" s="16">
        <v>43800</v>
      </c>
    </row>
    <row r="4" spans="1:10" s="1" customFormat="1" ht="16.5" customHeight="1">
      <c r="A4" s="4" t="s">
        <v>118</v>
      </c>
      <c r="B4" s="5" t="s">
        <v>345</v>
      </c>
      <c r="C4" s="5" t="s">
        <v>346</v>
      </c>
      <c r="D4" s="4" t="s">
        <v>963</v>
      </c>
      <c r="E4" s="4" t="s">
        <v>964</v>
      </c>
      <c r="F4" s="5" t="s">
        <v>889</v>
      </c>
      <c r="G4" s="6">
        <v>1</v>
      </c>
      <c r="H4" s="7">
        <v>20.32</v>
      </c>
      <c r="I4" s="9">
        <f t="shared" si="0"/>
        <v>20.32</v>
      </c>
      <c r="J4" s="10">
        <v>43800</v>
      </c>
    </row>
    <row r="5" spans="1:10" s="1" customFormat="1" ht="16.5" customHeight="1">
      <c r="A5" s="12" t="s">
        <v>118</v>
      </c>
      <c r="B5" s="13" t="s">
        <v>345</v>
      </c>
      <c r="C5" s="13" t="s">
        <v>346</v>
      </c>
      <c r="D5" s="12" t="s">
        <v>965</v>
      </c>
      <c r="E5" s="12" t="s">
        <v>966</v>
      </c>
      <c r="F5" s="13" t="s">
        <v>889</v>
      </c>
      <c r="G5" s="14">
        <v>1</v>
      </c>
      <c r="H5" s="24">
        <v>56.24</v>
      </c>
      <c r="I5" s="9">
        <f t="shared" si="0"/>
        <v>56.24</v>
      </c>
      <c r="J5" s="16">
        <v>43800</v>
      </c>
    </row>
    <row r="6" spans="1:10" s="1" customFormat="1" ht="16.5" customHeight="1">
      <c r="A6" s="4" t="s">
        <v>118</v>
      </c>
      <c r="B6" s="5" t="s">
        <v>345</v>
      </c>
      <c r="C6" s="5" t="s">
        <v>346</v>
      </c>
      <c r="D6" s="4" t="s">
        <v>967</v>
      </c>
      <c r="E6" s="4" t="s">
        <v>968</v>
      </c>
      <c r="F6" s="5" t="s">
        <v>889</v>
      </c>
      <c r="G6" s="6">
        <v>5</v>
      </c>
      <c r="H6" s="24">
        <v>0.87</v>
      </c>
      <c r="I6" s="9">
        <f t="shared" si="0"/>
        <v>4.3499999999999996</v>
      </c>
      <c r="J6" s="10">
        <v>43800</v>
      </c>
    </row>
    <row r="7" spans="1:10" s="1" customFormat="1" ht="16.5" customHeight="1">
      <c r="A7" s="12" t="s">
        <v>118</v>
      </c>
      <c r="B7" s="13" t="s">
        <v>345</v>
      </c>
      <c r="C7" s="13" t="s">
        <v>346</v>
      </c>
      <c r="D7" s="12" t="s">
        <v>969</v>
      </c>
      <c r="E7" s="12" t="s">
        <v>970</v>
      </c>
      <c r="F7" s="13" t="s">
        <v>889</v>
      </c>
      <c r="G7" s="14">
        <v>20</v>
      </c>
      <c r="H7" s="24">
        <v>0.52</v>
      </c>
      <c r="I7" s="9">
        <f t="shared" si="0"/>
        <v>10.4</v>
      </c>
      <c r="J7" s="16">
        <v>43800</v>
      </c>
    </row>
    <row r="8" spans="1:10" s="1" customFormat="1" ht="16.5" customHeight="1">
      <c r="A8" s="4" t="s">
        <v>118</v>
      </c>
      <c r="B8" s="5" t="s">
        <v>345</v>
      </c>
      <c r="C8" s="5" t="s">
        <v>346</v>
      </c>
      <c r="D8" s="4" t="s">
        <v>971</v>
      </c>
      <c r="E8" s="4" t="s">
        <v>972</v>
      </c>
      <c r="F8" s="5" t="s">
        <v>889</v>
      </c>
      <c r="G8" s="6">
        <v>2</v>
      </c>
      <c r="H8" s="24">
        <v>0.48</v>
      </c>
      <c r="I8" s="9">
        <f t="shared" si="0"/>
        <v>0.96</v>
      </c>
      <c r="J8" s="10">
        <v>44044</v>
      </c>
    </row>
    <row r="9" spans="1:10" s="1" customFormat="1" ht="16.5" customHeight="1">
      <c r="A9" s="12" t="s">
        <v>118</v>
      </c>
      <c r="B9" s="13" t="s">
        <v>345</v>
      </c>
      <c r="C9" s="13" t="s">
        <v>346</v>
      </c>
      <c r="D9" s="12" t="s">
        <v>973</v>
      </c>
      <c r="E9" s="12" t="s">
        <v>974</v>
      </c>
      <c r="F9" s="13" t="s">
        <v>975</v>
      </c>
      <c r="G9" s="14">
        <v>1.01</v>
      </c>
      <c r="H9" s="24">
        <v>0.51</v>
      </c>
      <c r="I9" s="9">
        <f t="shared" si="0"/>
        <v>0.5151</v>
      </c>
      <c r="J9" s="16">
        <v>43997</v>
      </c>
    </row>
    <row r="10" spans="1:10" s="1" customFormat="1" ht="16.5" customHeight="1">
      <c r="A10" s="4" t="s">
        <v>118</v>
      </c>
      <c r="B10" s="5" t="s">
        <v>345</v>
      </c>
      <c r="C10" s="5" t="s">
        <v>346</v>
      </c>
      <c r="D10" s="4" t="s">
        <v>976</v>
      </c>
      <c r="E10" s="4" t="s">
        <v>977</v>
      </c>
      <c r="F10" s="5" t="s">
        <v>975</v>
      </c>
      <c r="G10" s="6">
        <v>1.47</v>
      </c>
      <c r="H10" s="24">
        <v>0.51</v>
      </c>
      <c r="I10" s="9">
        <f t="shared" si="0"/>
        <v>0.74970000000000003</v>
      </c>
      <c r="J10" s="10">
        <v>43997</v>
      </c>
    </row>
    <row r="11" spans="1:10" s="1" customFormat="1" ht="16.5" customHeight="1">
      <c r="A11" s="12" t="s">
        <v>118</v>
      </c>
      <c r="B11" s="13" t="s">
        <v>345</v>
      </c>
      <c r="C11" s="13" t="s">
        <v>346</v>
      </c>
      <c r="D11" s="12" t="s">
        <v>978</v>
      </c>
      <c r="E11" s="12" t="s">
        <v>979</v>
      </c>
      <c r="F11" s="13" t="s">
        <v>975</v>
      </c>
      <c r="G11" s="14">
        <v>0.28000000000000003</v>
      </c>
      <c r="H11" s="24">
        <v>0.51</v>
      </c>
      <c r="I11" s="9">
        <f t="shared" si="0"/>
        <v>0.14280000000000001</v>
      </c>
      <c r="J11" s="16">
        <v>43800</v>
      </c>
    </row>
    <row r="12" spans="1:10" s="1" customFormat="1" ht="16.5" customHeight="1">
      <c r="A12" s="4" t="s">
        <v>118</v>
      </c>
      <c r="B12" s="5" t="s">
        <v>345</v>
      </c>
      <c r="C12" s="5" t="s">
        <v>346</v>
      </c>
      <c r="D12" s="4" t="s">
        <v>980</v>
      </c>
      <c r="E12" s="4" t="s">
        <v>423</v>
      </c>
      <c r="F12" s="5" t="s">
        <v>975</v>
      </c>
      <c r="G12" s="6">
        <v>0.86</v>
      </c>
      <c r="H12" s="24">
        <v>0.51</v>
      </c>
      <c r="I12" s="9">
        <f t="shared" si="0"/>
        <v>0.43859999999999999</v>
      </c>
      <c r="J12" s="10">
        <v>43800</v>
      </c>
    </row>
    <row r="13" spans="1:10" s="1" customFormat="1" ht="16.5" customHeight="1">
      <c r="A13" s="12" t="s">
        <v>118</v>
      </c>
      <c r="B13" s="13" t="s">
        <v>345</v>
      </c>
      <c r="C13" s="13" t="s">
        <v>346</v>
      </c>
      <c r="D13" s="12" t="s">
        <v>518</v>
      </c>
      <c r="E13" s="12" t="s">
        <v>519</v>
      </c>
      <c r="F13" s="13" t="s">
        <v>349</v>
      </c>
      <c r="G13" s="14">
        <v>0.71</v>
      </c>
      <c r="H13" s="7">
        <v>0.58899999999999997</v>
      </c>
      <c r="I13" s="9">
        <f t="shared" si="0"/>
        <v>0.41819000000000001</v>
      </c>
      <c r="J13" s="16">
        <v>43800</v>
      </c>
    </row>
    <row r="14" spans="1:10" s="1" customFormat="1" ht="16.5" customHeight="1">
      <c r="A14" s="4" t="s">
        <v>118</v>
      </c>
      <c r="B14" s="5" t="s">
        <v>345</v>
      </c>
      <c r="C14" s="5" t="s">
        <v>346</v>
      </c>
      <c r="D14" s="4" t="s">
        <v>636</v>
      </c>
      <c r="E14" s="4" t="s">
        <v>637</v>
      </c>
      <c r="F14" s="5" t="s">
        <v>349</v>
      </c>
      <c r="G14" s="6">
        <v>0.5</v>
      </c>
      <c r="H14" s="7">
        <v>0.28318500000000002</v>
      </c>
      <c r="I14" s="9">
        <f t="shared" si="0"/>
        <v>0.14159250000000001</v>
      </c>
      <c r="J14" s="10">
        <v>43997</v>
      </c>
    </row>
    <row r="15" spans="1:10" s="1" customFormat="1" ht="16.5" customHeight="1">
      <c r="A15" s="12" t="s">
        <v>118</v>
      </c>
      <c r="B15" s="13" t="s">
        <v>345</v>
      </c>
      <c r="C15" s="13" t="s">
        <v>346</v>
      </c>
      <c r="D15" s="12" t="s">
        <v>520</v>
      </c>
      <c r="E15" s="12" t="s">
        <v>521</v>
      </c>
      <c r="F15" s="13" t="s">
        <v>522</v>
      </c>
      <c r="G15" s="14">
        <v>1</v>
      </c>
      <c r="H15" s="7">
        <v>0.29392022048245597</v>
      </c>
      <c r="I15" s="9">
        <f t="shared" si="0"/>
        <v>0.29392022048245597</v>
      </c>
      <c r="J15" s="16">
        <v>43800</v>
      </c>
    </row>
    <row r="16" spans="1:10" s="1" customFormat="1" ht="16.5" customHeight="1">
      <c r="A16" s="4" t="s">
        <v>118</v>
      </c>
      <c r="B16" s="5" t="s">
        <v>345</v>
      </c>
      <c r="C16" s="5" t="s">
        <v>346</v>
      </c>
      <c r="D16" s="4" t="s">
        <v>278</v>
      </c>
      <c r="E16" s="4" t="s">
        <v>279</v>
      </c>
      <c r="F16" s="5" t="s">
        <v>790</v>
      </c>
      <c r="G16" s="6">
        <v>1</v>
      </c>
      <c r="H16" s="7">
        <v>1.254</v>
      </c>
      <c r="I16" s="9">
        <f t="shared" si="0"/>
        <v>1.254</v>
      </c>
      <c r="J16" s="10">
        <v>43997</v>
      </c>
    </row>
    <row r="17" spans="1:10" s="1" customFormat="1" ht="16.5" customHeight="1">
      <c r="A17" s="12" t="s">
        <v>118</v>
      </c>
      <c r="B17" s="13" t="s">
        <v>345</v>
      </c>
      <c r="C17" s="13" t="s">
        <v>346</v>
      </c>
      <c r="D17" s="12" t="s">
        <v>647</v>
      </c>
      <c r="E17" s="12" t="s">
        <v>314</v>
      </c>
      <c r="F17" s="13" t="s">
        <v>648</v>
      </c>
      <c r="G17" s="14">
        <v>2</v>
      </c>
      <c r="H17" s="7">
        <v>0.14219999999999999</v>
      </c>
      <c r="I17" s="9">
        <f t="shared" si="0"/>
        <v>0.28439999999999999</v>
      </c>
      <c r="J17" s="16">
        <v>43800</v>
      </c>
    </row>
    <row r="18" spans="1:10" s="1" customFormat="1" ht="16.5" customHeight="1">
      <c r="A18" s="4" t="s">
        <v>118</v>
      </c>
      <c r="B18" s="5" t="s">
        <v>345</v>
      </c>
      <c r="C18" s="5" t="s">
        <v>346</v>
      </c>
      <c r="D18" s="4" t="s">
        <v>536</v>
      </c>
      <c r="E18" s="4" t="s">
        <v>537</v>
      </c>
      <c r="F18" s="5" t="s">
        <v>538</v>
      </c>
      <c r="G18" s="6">
        <v>1</v>
      </c>
      <c r="H18" s="7">
        <v>0.40360000000000001</v>
      </c>
      <c r="I18" s="9">
        <f t="shared" si="0"/>
        <v>0.40360000000000001</v>
      </c>
      <c r="J18" s="10">
        <v>43800</v>
      </c>
    </row>
    <row r="19" spans="1:10" s="1" customFormat="1" ht="16.5" customHeight="1">
      <c r="A19" s="12" t="s">
        <v>118</v>
      </c>
      <c r="B19" s="13" t="s">
        <v>345</v>
      </c>
      <c r="C19" s="13" t="s">
        <v>346</v>
      </c>
      <c r="D19" s="12" t="s">
        <v>463</v>
      </c>
      <c r="E19" s="12" t="s">
        <v>464</v>
      </c>
      <c r="F19" s="13" t="s">
        <v>465</v>
      </c>
      <c r="G19" s="14">
        <v>3.4000000000000002E-2</v>
      </c>
      <c r="H19" s="7">
        <v>6.2127999999999997</v>
      </c>
      <c r="I19" s="9">
        <f t="shared" si="0"/>
        <v>0.21123520000000001</v>
      </c>
      <c r="J19" s="16">
        <v>43800</v>
      </c>
    </row>
    <row r="20" spans="1:10" s="1" customFormat="1" ht="16.5" customHeight="1">
      <c r="A20" s="4" t="s">
        <v>118</v>
      </c>
      <c r="B20" s="5" t="s">
        <v>345</v>
      </c>
      <c r="C20" s="5" t="s">
        <v>346</v>
      </c>
      <c r="D20" s="4" t="s">
        <v>440</v>
      </c>
      <c r="E20" s="4" t="s">
        <v>441</v>
      </c>
      <c r="F20" s="5" t="s">
        <v>442</v>
      </c>
      <c r="G20" s="6">
        <v>0.16700000000000001</v>
      </c>
      <c r="H20" s="7">
        <v>0.40350000000000003</v>
      </c>
      <c r="I20" s="9">
        <f t="shared" si="0"/>
        <v>6.73845E-2</v>
      </c>
      <c r="J20" s="10">
        <v>43800</v>
      </c>
    </row>
    <row r="21" spans="1:10" s="1" customFormat="1" ht="16.5" customHeight="1">
      <c r="A21" s="12" t="s">
        <v>118</v>
      </c>
      <c r="B21" s="13" t="s">
        <v>345</v>
      </c>
      <c r="C21" s="13" t="s">
        <v>346</v>
      </c>
      <c r="D21" s="12" t="s">
        <v>487</v>
      </c>
      <c r="E21" s="12" t="s">
        <v>488</v>
      </c>
      <c r="F21" s="13" t="s">
        <v>489</v>
      </c>
      <c r="G21" s="14">
        <v>1</v>
      </c>
      <c r="H21" s="7">
        <v>0.1862</v>
      </c>
      <c r="I21" s="9">
        <f t="shared" si="0"/>
        <v>0.1862</v>
      </c>
      <c r="J21" s="16">
        <v>43800</v>
      </c>
    </row>
    <row r="22" spans="1:10" s="1" customFormat="1" ht="16.5" customHeight="1">
      <c r="A22" s="4" t="s">
        <v>118</v>
      </c>
      <c r="B22" s="5" t="s">
        <v>345</v>
      </c>
      <c r="C22" s="5" t="s">
        <v>346</v>
      </c>
      <c r="D22" s="4" t="s">
        <v>981</v>
      </c>
      <c r="E22" s="4" t="s">
        <v>951</v>
      </c>
      <c r="F22" s="5" t="s">
        <v>982</v>
      </c>
      <c r="G22" s="6">
        <v>1</v>
      </c>
      <c r="H22" s="7">
        <v>3.1429505500000001</v>
      </c>
      <c r="I22" s="9">
        <f t="shared" si="0"/>
        <v>3.1429505500000001</v>
      </c>
      <c r="J22" s="10">
        <v>43800</v>
      </c>
    </row>
    <row r="23" spans="1:10" s="1" customFormat="1" ht="16.5" customHeight="1">
      <c r="A23" s="12" t="s">
        <v>118</v>
      </c>
      <c r="B23" s="13" t="s">
        <v>345</v>
      </c>
      <c r="C23" s="13" t="s">
        <v>346</v>
      </c>
      <c r="D23" s="12" t="s">
        <v>983</v>
      </c>
      <c r="E23" s="12" t="s">
        <v>949</v>
      </c>
      <c r="F23" s="13" t="s">
        <v>984</v>
      </c>
      <c r="G23" s="14">
        <v>1</v>
      </c>
      <c r="H23" s="7">
        <v>2.0619480083333301</v>
      </c>
      <c r="I23" s="9">
        <f t="shared" si="0"/>
        <v>2.0619480083333301</v>
      </c>
      <c r="J23" s="16">
        <v>43800</v>
      </c>
    </row>
    <row r="24" spans="1:10" s="1" customFormat="1" ht="16.5" customHeight="1">
      <c r="A24" s="4" t="s">
        <v>118</v>
      </c>
      <c r="B24" s="5" t="s">
        <v>345</v>
      </c>
      <c r="C24" s="5" t="s">
        <v>346</v>
      </c>
      <c r="D24" s="4" t="s">
        <v>539</v>
      </c>
      <c r="E24" s="4" t="s">
        <v>540</v>
      </c>
      <c r="F24" s="5" t="s">
        <v>541</v>
      </c>
      <c r="G24" s="6">
        <v>1</v>
      </c>
      <c r="H24" s="7">
        <v>0.35</v>
      </c>
      <c r="I24" s="9">
        <f t="shared" si="0"/>
        <v>0.35</v>
      </c>
      <c r="J24" s="10">
        <v>43800</v>
      </c>
    </row>
    <row r="25" spans="1:10">
      <c r="I25" s="11">
        <f>SUM(I2:I24)</f>
        <v>103.231620978816</v>
      </c>
    </row>
  </sheetData>
  <phoneticPr fontId="20" type="noConversion"/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2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45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2</v>
      </c>
      <c r="H2" s="7">
        <v>0.05</v>
      </c>
      <c r="I2" s="9">
        <f t="shared" ref="I2:I18" si="0">H2*G2</f>
        <v>0.1</v>
      </c>
      <c r="J2" s="10">
        <v>45650</v>
      </c>
    </row>
    <row r="3" spans="1:10" s="1" customFormat="1" ht="16.5" customHeight="1">
      <c r="A3" s="12" t="s">
        <v>45</v>
      </c>
      <c r="B3" s="13" t="s">
        <v>345</v>
      </c>
      <c r="C3" s="13" t="s">
        <v>346</v>
      </c>
      <c r="D3" s="12" t="s">
        <v>636</v>
      </c>
      <c r="E3" s="12" t="s">
        <v>637</v>
      </c>
      <c r="F3" s="13" t="s">
        <v>349</v>
      </c>
      <c r="G3" s="14">
        <v>0.12</v>
      </c>
      <c r="H3" s="7">
        <v>0.28318500000000002</v>
      </c>
      <c r="I3" s="9">
        <f t="shared" si="0"/>
        <v>3.3982199999999997E-2</v>
      </c>
      <c r="J3" s="16">
        <v>44747</v>
      </c>
    </row>
    <row r="4" spans="1:10" s="1" customFormat="1" ht="16.5" customHeight="1">
      <c r="A4" s="4" t="s">
        <v>45</v>
      </c>
      <c r="B4" s="5" t="s">
        <v>345</v>
      </c>
      <c r="C4" s="5" t="s">
        <v>346</v>
      </c>
      <c r="D4" s="4" t="s">
        <v>227</v>
      </c>
      <c r="E4" s="4" t="s">
        <v>228</v>
      </c>
      <c r="F4" s="5" t="s">
        <v>443</v>
      </c>
      <c r="G4" s="6">
        <v>1</v>
      </c>
      <c r="H4" s="7">
        <v>0.28858469243986301</v>
      </c>
      <c r="I4" s="9">
        <f t="shared" si="0"/>
        <v>0.28858469243986301</v>
      </c>
      <c r="J4" s="10">
        <v>44747</v>
      </c>
    </row>
    <row r="5" spans="1:10" s="1" customFormat="1" ht="16.5" customHeight="1">
      <c r="A5" s="12" t="s">
        <v>45</v>
      </c>
      <c r="B5" s="13" t="s">
        <v>345</v>
      </c>
      <c r="C5" s="13" t="s">
        <v>346</v>
      </c>
      <c r="D5" s="12" t="s">
        <v>223</v>
      </c>
      <c r="E5" s="12" t="s">
        <v>224</v>
      </c>
      <c r="F5" s="13" t="s">
        <v>444</v>
      </c>
      <c r="G5" s="14">
        <v>5</v>
      </c>
      <c r="H5" s="7">
        <v>0.120565034394672</v>
      </c>
      <c r="I5" s="9">
        <f t="shared" si="0"/>
        <v>0.60282517197336005</v>
      </c>
      <c r="J5" s="16">
        <v>44747</v>
      </c>
    </row>
    <row r="6" spans="1:10" s="1" customFormat="1" ht="16.5" customHeight="1">
      <c r="A6" s="4" t="s">
        <v>45</v>
      </c>
      <c r="B6" s="5" t="s">
        <v>345</v>
      </c>
      <c r="C6" s="5" t="s">
        <v>346</v>
      </c>
      <c r="D6" s="4" t="s">
        <v>640</v>
      </c>
      <c r="E6" s="4" t="s">
        <v>641</v>
      </c>
      <c r="F6" s="5" t="s">
        <v>349</v>
      </c>
      <c r="G6" s="6">
        <v>1</v>
      </c>
      <c r="H6" s="7">
        <v>0.37294327100840302</v>
      </c>
      <c r="I6" s="9">
        <f t="shared" si="0"/>
        <v>0.37294327100840302</v>
      </c>
      <c r="J6" s="10">
        <v>44747</v>
      </c>
    </row>
    <row r="7" spans="1:10" s="1" customFormat="1" ht="16.5" customHeight="1">
      <c r="A7" s="12" t="s">
        <v>45</v>
      </c>
      <c r="B7" s="13" t="s">
        <v>345</v>
      </c>
      <c r="C7" s="13" t="s">
        <v>346</v>
      </c>
      <c r="D7" s="12" t="s">
        <v>256</v>
      </c>
      <c r="E7" s="12" t="s">
        <v>257</v>
      </c>
      <c r="F7" s="13" t="s">
        <v>349</v>
      </c>
      <c r="G7" s="14">
        <v>1</v>
      </c>
      <c r="H7" s="7">
        <f>I36</f>
        <v>18.6613012188425</v>
      </c>
      <c r="I7" s="9">
        <f t="shared" si="0"/>
        <v>18.6613012188425</v>
      </c>
      <c r="J7" s="16">
        <v>44747</v>
      </c>
    </row>
    <row r="8" spans="1:10" s="1" customFormat="1" ht="16.5" customHeight="1">
      <c r="A8" s="4" t="s">
        <v>45</v>
      </c>
      <c r="B8" s="5" t="s">
        <v>345</v>
      </c>
      <c r="C8" s="5" t="s">
        <v>346</v>
      </c>
      <c r="D8" s="4" t="s">
        <v>642</v>
      </c>
      <c r="E8" s="4" t="s">
        <v>486</v>
      </c>
      <c r="F8" s="5" t="s">
        <v>349</v>
      </c>
      <c r="G8" s="6">
        <v>1</v>
      </c>
      <c r="H8" s="7">
        <v>0.77900000000000003</v>
      </c>
      <c r="I8" s="9">
        <f t="shared" si="0"/>
        <v>0.77900000000000003</v>
      </c>
      <c r="J8" s="10">
        <v>44747</v>
      </c>
    </row>
    <row r="9" spans="1:10" s="1" customFormat="1" ht="16.5" customHeight="1">
      <c r="A9" s="12" t="s">
        <v>45</v>
      </c>
      <c r="B9" s="13" t="s">
        <v>345</v>
      </c>
      <c r="C9" s="13" t="s">
        <v>346</v>
      </c>
      <c r="D9" s="12" t="s">
        <v>445</v>
      </c>
      <c r="E9" s="12" t="s">
        <v>446</v>
      </c>
      <c r="F9" s="13" t="s">
        <v>447</v>
      </c>
      <c r="G9" s="14">
        <v>0.68</v>
      </c>
      <c r="H9" s="7">
        <v>1.7257</v>
      </c>
      <c r="I9" s="9">
        <f t="shared" si="0"/>
        <v>1.173476</v>
      </c>
      <c r="J9" s="16">
        <v>44747</v>
      </c>
    </row>
    <row r="10" spans="1:10" s="1" customFormat="1" ht="16.5" customHeight="1">
      <c r="A10" s="4" t="s">
        <v>45</v>
      </c>
      <c r="B10" s="5" t="s">
        <v>345</v>
      </c>
      <c r="C10" s="5" t="s">
        <v>346</v>
      </c>
      <c r="D10" s="4" t="s">
        <v>332</v>
      </c>
      <c r="E10" s="4" t="s">
        <v>333</v>
      </c>
      <c r="F10" s="5" t="s">
        <v>448</v>
      </c>
      <c r="G10" s="6">
        <v>0.97</v>
      </c>
      <c r="H10" s="7">
        <v>1.6814</v>
      </c>
      <c r="I10" s="9">
        <f t="shared" si="0"/>
        <v>1.6309579999999999</v>
      </c>
      <c r="J10" s="10">
        <v>44747</v>
      </c>
    </row>
    <row r="11" spans="1:10" s="1" customFormat="1" ht="16.5" customHeight="1">
      <c r="A11" s="12" t="s">
        <v>45</v>
      </c>
      <c r="B11" s="13" t="s">
        <v>345</v>
      </c>
      <c r="C11" s="13" t="s">
        <v>346</v>
      </c>
      <c r="D11" s="12" t="s">
        <v>643</v>
      </c>
      <c r="E11" s="12" t="s">
        <v>644</v>
      </c>
      <c r="F11" s="13" t="s">
        <v>349</v>
      </c>
      <c r="G11" s="14">
        <v>1</v>
      </c>
      <c r="H11" s="7">
        <v>0.53</v>
      </c>
      <c r="I11" s="9">
        <f t="shared" si="0"/>
        <v>0.53</v>
      </c>
      <c r="J11" s="16">
        <v>44747</v>
      </c>
    </row>
    <row r="12" spans="1:10" s="1" customFormat="1" ht="16.5" customHeight="1">
      <c r="A12" s="4" t="s">
        <v>45</v>
      </c>
      <c r="B12" s="5" t="s">
        <v>345</v>
      </c>
      <c r="C12" s="5" t="s">
        <v>346</v>
      </c>
      <c r="D12" s="4" t="s">
        <v>985</v>
      </c>
      <c r="E12" s="4" t="s">
        <v>986</v>
      </c>
      <c r="F12" s="5" t="s">
        <v>349</v>
      </c>
      <c r="G12" s="6">
        <v>1</v>
      </c>
      <c r="H12" s="24">
        <v>3.0973000000000002</v>
      </c>
      <c r="I12" s="9">
        <f t="shared" si="0"/>
        <v>3.0973000000000002</v>
      </c>
      <c r="J12" s="10">
        <v>44747</v>
      </c>
    </row>
    <row r="13" spans="1:10" s="1" customFormat="1" ht="16.5" customHeight="1">
      <c r="A13" s="12" t="s">
        <v>45</v>
      </c>
      <c r="B13" s="13" t="s">
        <v>345</v>
      </c>
      <c r="C13" s="13" t="s">
        <v>346</v>
      </c>
      <c r="D13" s="12" t="s">
        <v>645</v>
      </c>
      <c r="E13" s="12" t="s">
        <v>646</v>
      </c>
      <c r="F13" s="13" t="s">
        <v>349</v>
      </c>
      <c r="G13" s="14">
        <v>1</v>
      </c>
      <c r="H13" s="7">
        <v>1.05755528846154</v>
      </c>
      <c r="I13" s="9">
        <f t="shared" si="0"/>
        <v>1.05755528846154</v>
      </c>
      <c r="J13" s="16">
        <v>45503</v>
      </c>
    </row>
    <row r="14" spans="1:10" s="1" customFormat="1" ht="16.5" customHeight="1">
      <c r="A14" s="4" t="s">
        <v>45</v>
      </c>
      <c r="B14" s="5" t="s">
        <v>345</v>
      </c>
      <c r="C14" s="5" t="s">
        <v>346</v>
      </c>
      <c r="D14" s="4" t="s">
        <v>647</v>
      </c>
      <c r="E14" s="4" t="s">
        <v>314</v>
      </c>
      <c r="F14" s="5" t="s">
        <v>648</v>
      </c>
      <c r="G14" s="6">
        <v>3</v>
      </c>
      <c r="H14" s="7">
        <v>0.14219999999999999</v>
      </c>
      <c r="I14" s="9">
        <f t="shared" si="0"/>
        <v>0.42659999999999998</v>
      </c>
      <c r="J14" s="10">
        <v>44747</v>
      </c>
    </row>
    <row r="15" spans="1:10" s="1" customFormat="1" ht="16.5" customHeight="1">
      <c r="A15" s="12" t="s">
        <v>45</v>
      </c>
      <c r="B15" s="13" t="s">
        <v>345</v>
      </c>
      <c r="C15" s="13" t="s">
        <v>346</v>
      </c>
      <c r="D15" s="12" t="s">
        <v>463</v>
      </c>
      <c r="E15" s="12" t="s">
        <v>464</v>
      </c>
      <c r="F15" s="13" t="s">
        <v>465</v>
      </c>
      <c r="G15" s="14">
        <v>1.7000000000000001E-2</v>
      </c>
      <c r="H15" s="7">
        <v>6.2127999999999997</v>
      </c>
      <c r="I15" s="9">
        <f t="shared" si="0"/>
        <v>0.10561760000000001</v>
      </c>
      <c r="J15" s="16">
        <v>44835</v>
      </c>
    </row>
    <row r="16" spans="1:10" s="1" customFormat="1" ht="16.5" customHeight="1">
      <c r="A16" s="4" t="s">
        <v>45</v>
      </c>
      <c r="B16" s="5" t="s">
        <v>345</v>
      </c>
      <c r="C16" s="5" t="s">
        <v>346</v>
      </c>
      <c r="D16" s="4" t="s">
        <v>440</v>
      </c>
      <c r="E16" s="4" t="s">
        <v>441</v>
      </c>
      <c r="F16" s="5" t="s">
        <v>442</v>
      </c>
      <c r="G16" s="6">
        <v>0.1</v>
      </c>
      <c r="H16" s="7">
        <v>0.40350000000000003</v>
      </c>
      <c r="I16" s="9">
        <f t="shared" si="0"/>
        <v>4.0349999999999997E-2</v>
      </c>
      <c r="J16" s="10">
        <v>44835</v>
      </c>
    </row>
    <row r="17" spans="1:10" s="1" customFormat="1" ht="16.5" customHeight="1">
      <c r="A17" s="12" t="s">
        <v>45</v>
      </c>
      <c r="B17" s="13" t="s">
        <v>345</v>
      </c>
      <c r="C17" s="13" t="s">
        <v>346</v>
      </c>
      <c r="D17" s="12" t="s">
        <v>237</v>
      </c>
      <c r="E17" s="12" t="s">
        <v>238</v>
      </c>
      <c r="F17" s="13" t="s">
        <v>349</v>
      </c>
      <c r="G17" s="14">
        <v>1</v>
      </c>
      <c r="H17" s="7">
        <v>3.4</v>
      </c>
      <c r="I17" s="9">
        <f t="shared" si="0"/>
        <v>3.4</v>
      </c>
      <c r="J17" s="16">
        <v>44747</v>
      </c>
    </row>
    <row r="18" spans="1:10" s="1" customFormat="1" ht="16.5" customHeight="1">
      <c r="A18" s="4" t="s">
        <v>45</v>
      </c>
      <c r="B18" s="5" t="s">
        <v>345</v>
      </c>
      <c r="C18" s="5" t="s">
        <v>346</v>
      </c>
      <c r="D18" s="4" t="s">
        <v>798</v>
      </c>
      <c r="E18" s="4" t="s">
        <v>799</v>
      </c>
      <c r="F18" s="5" t="s">
        <v>800</v>
      </c>
      <c r="G18" s="6">
        <v>1</v>
      </c>
      <c r="H18" s="7">
        <v>0.36</v>
      </c>
      <c r="I18" s="9">
        <f t="shared" si="0"/>
        <v>0.36</v>
      </c>
      <c r="J18" s="10">
        <v>45650</v>
      </c>
    </row>
    <row r="19" spans="1:10">
      <c r="I19" s="11">
        <f>SUM(I2:I18)</f>
        <v>32.660493442725603</v>
      </c>
    </row>
    <row r="21" spans="1:10" s="1" customFormat="1" ht="12.75">
      <c r="A21" s="2" t="s">
        <v>336</v>
      </c>
      <c r="B21" s="2" t="s">
        <v>337</v>
      </c>
      <c r="C21" s="2" t="s">
        <v>338</v>
      </c>
      <c r="D21" s="2" t="s">
        <v>339</v>
      </c>
      <c r="E21" s="2" t="s">
        <v>340</v>
      </c>
      <c r="F21" s="2" t="s">
        <v>340</v>
      </c>
      <c r="G21" s="3" t="s">
        <v>341</v>
      </c>
      <c r="H21" s="3" t="s">
        <v>342</v>
      </c>
      <c r="I21" s="3" t="s">
        <v>343</v>
      </c>
      <c r="J21" s="8" t="s">
        <v>344</v>
      </c>
    </row>
    <row r="22" spans="1:10" s="1" customFormat="1" ht="16.5" customHeight="1">
      <c r="A22" s="4" t="s">
        <v>256</v>
      </c>
      <c r="B22" s="5" t="s">
        <v>345</v>
      </c>
      <c r="C22" s="5" t="s">
        <v>346</v>
      </c>
      <c r="D22" s="4" t="s">
        <v>652</v>
      </c>
      <c r="E22" s="4" t="s">
        <v>653</v>
      </c>
      <c r="F22" s="5" t="s">
        <v>349</v>
      </c>
      <c r="G22" s="6">
        <v>3</v>
      </c>
      <c r="H22" s="7">
        <v>0.13270000000000001</v>
      </c>
      <c r="I22" s="9">
        <f t="shared" ref="I22:I35" si="1">H22*G22</f>
        <v>0.39810000000000001</v>
      </c>
      <c r="J22" s="10">
        <v>44327</v>
      </c>
    </row>
    <row r="23" spans="1:10" s="1" customFormat="1" ht="16.5" customHeight="1">
      <c r="A23" s="12" t="s">
        <v>256</v>
      </c>
      <c r="B23" s="13" t="s">
        <v>345</v>
      </c>
      <c r="C23" s="13" t="s">
        <v>346</v>
      </c>
      <c r="D23" s="12" t="s">
        <v>654</v>
      </c>
      <c r="E23" s="12" t="s">
        <v>655</v>
      </c>
      <c r="F23" s="13" t="s">
        <v>656</v>
      </c>
      <c r="G23" s="14">
        <v>1</v>
      </c>
      <c r="H23" s="7">
        <v>2.3894000000000002</v>
      </c>
      <c r="I23" s="9">
        <f t="shared" si="1"/>
        <v>2.3894000000000002</v>
      </c>
      <c r="J23" s="16">
        <v>44328</v>
      </c>
    </row>
    <row r="24" spans="1:10" s="1" customFormat="1" ht="16.5" customHeight="1">
      <c r="A24" s="4" t="s">
        <v>256</v>
      </c>
      <c r="B24" s="5" t="s">
        <v>345</v>
      </c>
      <c r="C24" s="5" t="s">
        <v>346</v>
      </c>
      <c r="D24" s="4" t="s">
        <v>657</v>
      </c>
      <c r="E24" s="4" t="s">
        <v>471</v>
      </c>
      <c r="F24" s="5" t="s">
        <v>349</v>
      </c>
      <c r="G24" s="6">
        <v>1</v>
      </c>
      <c r="H24" s="7">
        <v>1.55695201710526</v>
      </c>
      <c r="I24" s="9">
        <f t="shared" si="1"/>
        <v>1.55695201710526</v>
      </c>
      <c r="J24" s="10">
        <v>44327</v>
      </c>
    </row>
    <row r="25" spans="1:10" s="1" customFormat="1" ht="16.5" customHeight="1">
      <c r="A25" s="12" t="s">
        <v>256</v>
      </c>
      <c r="B25" s="13" t="s">
        <v>345</v>
      </c>
      <c r="C25" s="13" t="s">
        <v>346</v>
      </c>
      <c r="D25" s="12" t="s">
        <v>658</v>
      </c>
      <c r="E25" s="12" t="s">
        <v>659</v>
      </c>
      <c r="F25" s="13" t="s">
        <v>660</v>
      </c>
      <c r="G25" s="14">
        <v>1</v>
      </c>
      <c r="H25" s="7">
        <v>0.94186514543269195</v>
      </c>
      <c r="I25" s="9">
        <f t="shared" si="1"/>
        <v>0.94186514543269195</v>
      </c>
      <c r="J25" s="16">
        <v>44327</v>
      </c>
    </row>
    <row r="26" spans="1:10" s="1" customFormat="1" ht="16.5" customHeight="1">
      <c r="A26" s="4" t="s">
        <v>256</v>
      </c>
      <c r="B26" s="5" t="s">
        <v>345</v>
      </c>
      <c r="C26" s="5" t="s">
        <v>346</v>
      </c>
      <c r="D26" s="4" t="s">
        <v>661</v>
      </c>
      <c r="E26" s="4" t="s">
        <v>662</v>
      </c>
      <c r="F26" s="5" t="s">
        <v>663</v>
      </c>
      <c r="G26" s="6">
        <v>1</v>
      </c>
      <c r="H26" s="7">
        <v>0.92870837199519196</v>
      </c>
      <c r="I26" s="9">
        <f t="shared" si="1"/>
        <v>0.92870837199519196</v>
      </c>
      <c r="J26" s="10">
        <v>44327</v>
      </c>
    </row>
    <row r="27" spans="1:10" s="1" customFormat="1" ht="16.5" customHeight="1">
      <c r="A27" s="12" t="s">
        <v>256</v>
      </c>
      <c r="B27" s="13" t="s">
        <v>345</v>
      </c>
      <c r="C27" s="13" t="s">
        <v>346</v>
      </c>
      <c r="D27" s="12" t="s">
        <v>664</v>
      </c>
      <c r="E27" s="12" t="s">
        <v>665</v>
      </c>
      <c r="F27" s="13" t="s">
        <v>666</v>
      </c>
      <c r="G27" s="14">
        <v>1</v>
      </c>
      <c r="H27" s="7">
        <v>0.94784549699519205</v>
      </c>
      <c r="I27" s="9">
        <f t="shared" si="1"/>
        <v>0.94784549699519205</v>
      </c>
      <c r="J27" s="16">
        <v>44327</v>
      </c>
    </row>
    <row r="28" spans="1:10" s="1" customFormat="1" ht="16.5" customHeight="1">
      <c r="A28" s="4" t="s">
        <v>256</v>
      </c>
      <c r="B28" s="5" t="s">
        <v>345</v>
      </c>
      <c r="C28" s="5" t="s">
        <v>346</v>
      </c>
      <c r="D28" s="4" t="s">
        <v>667</v>
      </c>
      <c r="E28" s="4" t="s">
        <v>475</v>
      </c>
      <c r="F28" s="5" t="s">
        <v>349</v>
      </c>
      <c r="G28" s="6">
        <v>1</v>
      </c>
      <c r="H28" s="7">
        <v>4.05</v>
      </c>
      <c r="I28" s="9">
        <f t="shared" si="1"/>
        <v>4.05</v>
      </c>
      <c r="J28" s="10">
        <v>44327</v>
      </c>
    </row>
    <row r="29" spans="1:10" s="1" customFormat="1" ht="16.5" customHeight="1">
      <c r="A29" s="12" t="s">
        <v>256</v>
      </c>
      <c r="B29" s="13" t="s">
        <v>345</v>
      </c>
      <c r="C29" s="13" t="s">
        <v>346</v>
      </c>
      <c r="D29" s="12" t="s">
        <v>668</v>
      </c>
      <c r="E29" s="12" t="s">
        <v>669</v>
      </c>
      <c r="F29" s="13" t="s">
        <v>349</v>
      </c>
      <c r="G29" s="14">
        <v>1</v>
      </c>
      <c r="H29" s="7">
        <v>1.437294625</v>
      </c>
      <c r="I29" s="9">
        <f t="shared" si="1"/>
        <v>1.437294625</v>
      </c>
      <c r="J29" s="16">
        <v>44327</v>
      </c>
    </row>
    <row r="30" spans="1:10" s="1" customFormat="1" ht="16.5" customHeight="1">
      <c r="A30" s="4" t="s">
        <v>256</v>
      </c>
      <c r="B30" s="5" t="s">
        <v>345</v>
      </c>
      <c r="C30" s="5" t="s">
        <v>346</v>
      </c>
      <c r="D30" s="4" t="s">
        <v>670</v>
      </c>
      <c r="E30" s="4" t="s">
        <v>671</v>
      </c>
      <c r="F30" s="5" t="s">
        <v>672</v>
      </c>
      <c r="G30" s="6">
        <v>1</v>
      </c>
      <c r="H30" s="7">
        <v>0.40974133190476197</v>
      </c>
      <c r="I30" s="9">
        <f t="shared" si="1"/>
        <v>0.40974133190476197</v>
      </c>
      <c r="J30" s="10">
        <v>44327</v>
      </c>
    </row>
    <row r="31" spans="1:10" s="1" customFormat="1" ht="16.5" customHeight="1">
      <c r="A31" s="12" t="s">
        <v>256</v>
      </c>
      <c r="B31" s="13" t="s">
        <v>345</v>
      </c>
      <c r="C31" s="13" t="s">
        <v>346</v>
      </c>
      <c r="D31" s="12" t="s">
        <v>673</v>
      </c>
      <c r="E31" s="12" t="s">
        <v>674</v>
      </c>
      <c r="F31" s="13" t="s">
        <v>349</v>
      </c>
      <c r="G31" s="14">
        <v>2</v>
      </c>
      <c r="H31" s="7">
        <v>0.12039999999999999</v>
      </c>
      <c r="I31" s="9">
        <f t="shared" si="1"/>
        <v>0.24079999999999999</v>
      </c>
      <c r="J31" s="16">
        <v>44327</v>
      </c>
    </row>
    <row r="32" spans="1:10" s="1" customFormat="1" ht="16.5" customHeight="1">
      <c r="A32" s="4" t="s">
        <v>256</v>
      </c>
      <c r="B32" s="5" t="s">
        <v>345</v>
      </c>
      <c r="C32" s="5" t="s">
        <v>346</v>
      </c>
      <c r="D32" s="4" t="s">
        <v>675</v>
      </c>
      <c r="E32" s="4" t="s">
        <v>676</v>
      </c>
      <c r="F32" s="5" t="s">
        <v>349</v>
      </c>
      <c r="G32" s="6">
        <v>1</v>
      </c>
      <c r="H32" s="7">
        <v>0.32450275409356699</v>
      </c>
      <c r="I32" s="9">
        <f t="shared" si="1"/>
        <v>0.32450275409356699</v>
      </c>
      <c r="J32" s="10">
        <v>44327</v>
      </c>
    </row>
    <row r="33" spans="1:10" s="1" customFormat="1" ht="16.5" customHeight="1">
      <c r="A33" s="12" t="s">
        <v>256</v>
      </c>
      <c r="B33" s="13" t="s">
        <v>345</v>
      </c>
      <c r="C33" s="13" t="s">
        <v>346</v>
      </c>
      <c r="D33" s="12" t="s">
        <v>677</v>
      </c>
      <c r="E33" s="12" t="s">
        <v>678</v>
      </c>
      <c r="F33" s="13" t="s">
        <v>349</v>
      </c>
      <c r="G33" s="14">
        <v>1</v>
      </c>
      <c r="H33" s="7">
        <v>0.27373901198830403</v>
      </c>
      <c r="I33" s="9">
        <f t="shared" si="1"/>
        <v>0.27373901198830403</v>
      </c>
      <c r="J33" s="16">
        <v>44327</v>
      </c>
    </row>
    <row r="34" spans="1:10" s="1" customFormat="1" ht="16.5" customHeight="1">
      <c r="A34" s="4" t="s">
        <v>256</v>
      </c>
      <c r="B34" s="5" t="s">
        <v>345</v>
      </c>
      <c r="C34" s="5" t="s">
        <v>346</v>
      </c>
      <c r="D34" s="4" t="s">
        <v>679</v>
      </c>
      <c r="E34" s="4" t="s">
        <v>680</v>
      </c>
      <c r="F34" s="5" t="s">
        <v>349</v>
      </c>
      <c r="G34" s="6">
        <v>2</v>
      </c>
      <c r="H34" s="7">
        <v>0.18647623216374301</v>
      </c>
      <c r="I34" s="9">
        <f t="shared" si="1"/>
        <v>0.37295246432748602</v>
      </c>
      <c r="J34" s="10">
        <v>44327</v>
      </c>
    </row>
    <row r="35" spans="1:10" s="1" customFormat="1" ht="16.5" customHeight="1">
      <c r="A35" s="12" t="s">
        <v>256</v>
      </c>
      <c r="B35" s="13" t="s">
        <v>345</v>
      </c>
      <c r="C35" s="13" t="s">
        <v>346</v>
      </c>
      <c r="D35" s="12" t="s">
        <v>681</v>
      </c>
      <c r="E35" s="12" t="s">
        <v>682</v>
      </c>
      <c r="F35" s="13" t="s">
        <v>683</v>
      </c>
      <c r="G35" s="14">
        <v>2</v>
      </c>
      <c r="H35" s="7">
        <v>2.1947000000000001</v>
      </c>
      <c r="I35" s="9">
        <f t="shared" si="1"/>
        <v>4.3894000000000002</v>
      </c>
      <c r="J35" s="16">
        <v>44327</v>
      </c>
    </row>
    <row r="36" spans="1:10">
      <c r="I36" s="11">
        <f>SUM(I22:I35)</f>
        <v>18.6613012188425</v>
      </c>
    </row>
  </sheetData>
  <phoneticPr fontId="20" type="noConversion"/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N7" sqref="N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5.12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138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2</v>
      </c>
      <c r="H2" s="7">
        <v>0.05</v>
      </c>
      <c r="I2" s="9">
        <f t="shared" ref="I2:I7" si="0">H2*G2</f>
        <v>0.1</v>
      </c>
      <c r="J2" s="10">
        <v>45230</v>
      </c>
    </row>
    <row r="3" spans="1:10" s="1" customFormat="1" ht="16.5" customHeight="1">
      <c r="A3" s="12" t="s">
        <v>138</v>
      </c>
      <c r="B3" s="13" t="s">
        <v>345</v>
      </c>
      <c r="C3" s="13" t="s">
        <v>346</v>
      </c>
      <c r="D3" s="12" t="s">
        <v>952</v>
      </c>
      <c r="E3" s="12" t="s">
        <v>953</v>
      </c>
      <c r="F3" s="13" t="s">
        <v>349</v>
      </c>
      <c r="G3" s="14">
        <v>1</v>
      </c>
      <c r="H3" s="17">
        <v>15.418557665909701</v>
      </c>
      <c r="I3" s="9">
        <f t="shared" si="0"/>
        <v>15.418557665909701</v>
      </c>
      <c r="J3" s="16">
        <v>45230</v>
      </c>
    </row>
    <row r="4" spans="1:10" s="1" customFormat="1" ht="16.5" customHeight="1">
      <c r="A4" s="4" t="s">
        <v>138</v>
      </c>
      <c r="B4" s="5" t="s">
        <v>345</v>
      </c>
      <c r="C4" s="5" t="s">
        <v>346</v>
      </c>
      <c r="D4" s="4" t="s">
        <v>987</v>
      </c>
      <c r="E4" s="4" t="s">
        <v>988</v>
      </c>
      <c r="F4" s="5" t="s">
        <v>349</v>
      </c>
      <c r="G4" s="6">
        <v>1</v>
      </c>
      <c r="H4" s="7">
        <v>0.50635661224489903</v>
      </c>
      <c r="I4" s="9">
        <f t="shared" si="0"/>
        <v>0.50635661224489903</v>
      </c>
      <c r="J4" s="10">
        <v>45265</v>
      </c>
    </row>
    <row r="5" spans="1:10" s="1" customFormat="1" ht="16.5" customHeight="1">
      <c r="A5" s="12" t="s">
        <v>138</v>
      </c>
      <c r="B5" s="13" t="s">
        <v>345</v>
      </c>
      <c r="C5" s="13" t="s">
        <v>346</v>
      </c>
      <c r="D5" s="12" t="s">
        <v>989</v>
      </c>
      <c r="E5" s="12" t="s">
        <v>990</v>
      </c>
      <c r="F5" s="13" t="s">
        <v>349</v>
      </c>
      <c r="G5" s="14">
        <v>1</v>
      </c>
      <c r="H5" s="7">
        <v>0.50635661224489903</v>
      </c>
      <c r="I5" s="9">
        <f t="shared" si="0"/>
        <v>0.50635661224489903</v>
      </c>
      <c r="J5" s="16">
        <v>45265</v>
      </c>
    </row>
    <row r="6" spans="1:10" s="1" customFormat="1" ht="16.5" customHeight="1">
      <c r="A6" s="4" t="s">
        <v>138</v>
      </c>
      <c r="B6" s="5" t="s">
        <v>345</v>
      </c>
      <c r="C6" s="5" t="s">
        <v>346</v>
      </c>
      <c r="D6" s="4" t="s">
        <v>991</v>
      </c>
      <c r="E6" s="4" t="s">
        <v>537</v>
      </c>
      <c r="F6" s="5" t="s">
        <v>349</v>
      </c>
      <c r="G6" s="6">
        <v>1</v>
      </c>
      <c r="H6" s="7">
        <v>0.57086444727891195</v>
      </c>
      <c r="I6" s="9">
        <f t="shared" si="0"/>
        <v>0.57086444727891195</v>
      </c>
      <c r="J6" s="10">
        <v>45230</v>
      </c>
    </row>
    <row r="7" spans="1:10" s="1" customFormat="1" ht="16.5" customHeight="1">
      <c r="A7" s="12" t="s">
        <v>138</v>
      </c>
      <c r="B7" s="13" t="s">
        <v>345</v>
      </c>
      <c r="C7" s="13" t="s">
        <v>346</v>
      </c>
      <c r="D7" s="12" t="s">
        <v>992</v>
      </c>
      <c r="E7" s="12" t="s">
        <v>993</v>
      </c>
      <c r="F7" s="13" t="s">
        <v>349</v>
      </c>
      <c r="G7" s="14">
        <v>1</v>
      </c>
      <c r="H7" s="7">
        <v>0.22321320697278901</v>
      </c>
      <c r="I7" s="9">
        <f t="shared" si="0"/>
        <v>0.22321320697278901</v>
      </c>
      <c r="J7" s="16">
        <v>45230</v>
      </c>
    </row>
    <row r="8" spans="1:10">
      <c r="I8" s="11">
        <f>SUM(I2:I7)</f>
        <v>17.325348544651199</v>
      </c>
    </row>
    <row r="10" spans="1:10" s="1" customFormat="1" ht="12.75">
      <c r="A10" s="2" t="s">
        <v>336</v>
      </c>
      <c r="B10" s="2" t="s">
        <v>337</v>
      </c>
      <c r="C10" s="2" t="s">
        <v>338</v>
      </c>
      <c r="D10" s="2" t="s">
        <v>339</v>
      </c>
      <c r="E10" s="2" t="s">
        <v>340</v>
      </c>
      <c r="F10" s="2" t="s">
        <v>340</v>
      </c>
      <c r="G10" s="3" t="s">
        <v>341</v>
      </c>
      <c r="H10" s="3" t="s">
        <v>342</v>
      </c>
      <c r="I10" s="3" t="s">
        <v>343</v>
      </c>
      <c r="J10" s="8" t="s">
        <v>344</v>
      </c>
    </row>
    <row r="11" spans="1:10" s="1" customFormat="1" ht="16.5" customHeight="1">
      <c r="A11" s="4" t="s">
        <v>952</v>
      </c>
      <c r="B11" s="5" t="s">
        <v>345</v>
      </c>
      <c r="C11" s="5" t="s">
        <v>346</v>
      </c>
      <c r="D11" s="4" t="s">
        <v>544</v>
      </c>
      <c r="E11" s="4" t="s">
        <v>545</v>
      </c>
      <c r="F11" s="5" t="s">
        <v>546</v>
      </c>
      <c r="G11" s="6">
        <v>1</v>
      </c>
      <c r="H11" s="7">
        <v>0.05</v>
      </c>
      <c r="I11" s="9">
        <f t="shared" ref="I11:I17" si="1">H11*G11</f>
        <v>0.05</v>
      </c>
      <c r="J11" s="10">
        <v>45196</v>
      </c>
    </row>
    <row r="12" spans="1:10" s="1" customFormat="1" ht="16.5" customHeight="1">
      <c r="A12" s="12" t="s">
        <v>952</v>
      </c>
      <c r="B12" s="13" t="s">
        <v>345</v>
      </c>
      <c r="C12" s="13" t="s">
        <v>346</v>
      </c>
      <c r="D12" s="12" t="s">
        <v>811</v>
      </c>
      <c r="E12" s="12" t="s">
        <v>517</v>
      </c>
      <c r="F12" s="13" t="s">
        <v>812</v>
      </c>
      <c r="G12" s="14">
        <v>2</v>
      </c>
      <c r="H12" s="7">
        <v>0.05</v>
      </c>
      <c r="I12" s="9">
        <f t="shared" si="1"/>
        <v>0.1</v>
      </c>
      <c r="J12" s="16">
        <v>45196</v>
      </c>
    </row>
    <row r="13" spans="1:10" s="1" customFormat="1" ht="16.5" customHeight="1">
      <c r="A13" s="4" t="s">
        <v>952</v>
      </c>
      <c r="B13" s="5" t="s">
        <v>345</v>
      </c>
      <c r="C13" s="5" t="s">
        <v>346</v>
      </c>
      <c r="D13" s="4" t="s">
        <v>813</v>
      </c>
      <c r="E13" s="4" t="s">
        <v>814</v>
      </c>
      <c r="F13" s="5" t="s">
        <v>349</v>
      </c>
      <c r="G13" s="6">
        <v>1</v>
      </c>
      <c r="H13" s="7">
        <v>0.63460000000000005</v>
      </c>
      <c r="I13" s="9">
        <f t="shared" si="1"/>
        <v>0.63460000000000005</v>
      </c>
      <c r="J13" s="10">
        <v>44866</v>
      </c>
    </row>
    <row r="14" spans="1:10" s="1" customFormat="1" ht="16.5" customHeight="1">
      <c r="A14" s="12" t="s">
        <v>952</v>
      </c>
      <c r="B14" s="13" t="s">
        <v>345</v>
      </c>
      <c r="C14" s="13" t="s">
        <v>346</v>
      </c>
      <c r="D14" s="12" t="s">
        <v>815</v>
      </c>
      <c r="E14" s="12" t="s">
        <v>816</v>
      </c>
      <c r="F14" s="13" t="s">
        <v>349</v>
      </c>
      <c r="G14" s="14">
        <v>4</v>
      </c>
      <c r="H14" s="7">
        <v>0.2</v>
      </c>
      <c r="I14" s="9">
        <f t="shared" si="1"/>
        <v>0.8</v>
      </c>
      <c r="J14" s="16">
        <v>44866</v>
      </c>
    </row>
    <row r="15" spans="1:10" s="1" customFormat="1" ht="16.5" customHeight="1">
      <c r="A15" s="4" t="s">
        <v>952</v>
      </c>
      <c r="B15" s="5" t="s">
        <v>345</v>
      </c>
      <c r="C15" s="5" t="s">
        <v>346</v>
      </c>
      <c r="D15" s="4" t="s">
        <v>817</v>
      </c>
      <c r="E15" s="4" t="s">
        <v>818</v>
      </c>
      <c r="F15" s="5" t="s">
        <v>349</v>
      </c>
      <c r="G15" s="6">
        <v>2</v>
      </c>
      <c r="H15" s="7">
        <f>I35</f>
        <v>6.6006071515548399</v>
      </c>
      <c r="I15" s="9">
        <f t="shared" si="1"/>
        <v>13.201214303109699</v>
      </c>
      <c r="J15" s="10">
        <v>45196</v>
      </c>
    </row>
    <row r="16" spans="1:10" s="1" customFormat="1" ht="16.5" customHeight="1">
      <c r="A16" s="12" t="s">
        <v>952</v>
      </c>
      <c r="B16" s="13" t="s">
        <v>345</v>
      </c>
      <c r="C16" s="13" t="s">
        <v>346</v>
      </c>
      <c r="D16" s="12" t="s">
        <v>819</v>
      </c>
      <c r="E16" s="12" t="s">
        <v>820</v>
      </c>
      <c r="F16" s="13" t="s">
        <v>349</v>
      </c>
      <c r="G16" s="14">
        <v>1</v>
      </c>
      <c r="H16" s="7">
        <v>0.5</v>
      </c>
      <c r="I16" s="9">
        <f t="shared" si="1"/>
        <v>0.5</v>
      </c>
      <c r="J16" s="16">
        <v>45261</v>
      </c>
    </row>
    <row r="17" spans="1:10" s="1" customFormat="1" ht="16.5" customHeight="1">
      <c r="A17" s="4" t="s">
        <v>952</v>
      </c>
      <c r="B17" s="5" t="s">
        <v>345</v>
      </c>
      <c r="C17" s="5" t="s">
        <v>346</v>
      </c>
      <c r="D17" s="4" t="s">
        <v>821</v>
      </c>
      <c r="E17" s="4" t="s">
        <v>822</v>
      </c>
      <c r="F17" s="5" t="s">
        <v>823</v>
      </c>
      <c r="G17" s="6">
        <v>3</v>
      </c>
      <c r="H17" s="7">
        <v>4.4247787599999998E-2</v>
      </c>
      <c r="I17" s="9">
        <f t="shared" si="1"/>
        <v>0.13274336279999999</v>
      </c>
      <c r="J17" s="10">
        <v>45383</v>
      </c>
    </row>
    <row r="18" spans="1:10">
      <c r="I18" s="11">
        <f>SUM(I11:I17)</f>
        <v>15.418557665909701</v>
      </c>
    </row>
    <row r="20" spans="1:10" s="1" customFormat="1" ht="12.75">
      <c r="A20" s="2" t="s">
        <v>336</v>
      </c>
      <c r="B20" s="2" t="s">
        <v>337</v>
      </c>
      <c r="C20" s="2" t="s">
        <v>338</v>
      </c>
      <c r="D20" s="2" t="s">
        <v>339</v>
      </c>
      <c r="E20" s="2" t="s">
        <v>340</v>
      </c>
      <c r="F20" s="2" t="s">
        <v>340</v>
      </c>
      <c r="G20" s="3" t="s">
        <v>341</v>
      </c>
      <c r="H20" s="3" t="s">
        <v>342</v>
      </c>
      <c r="I20" s="3" t="s">
        <v>343</v>
      </c>
      <c r="J20" s="8" t="s">
        <v>344</v>
      </c>
    </row>
    <row r="21" spans="1:10" s="1" customFormat="1" ht="16.5" customHeight="1">
      <c r="A21" s="4" t="s">
        <v>817</v>
      </c>
      <c r="B21" s="5" t="s">
        <v>345</v>
      </c>
      <c r="C21" s="5" t="s">
        <v>346</v>
      </c>
      <c r="D21" s="4" t="s">
        <v>544</v>
      </c>
      <c r="E21" s="4" t="s">
        <v>545</v>
      </c>
      <c r="F21" s="5" t="s">
        <v>546</v>
      </c>
      <c r="G21" s="6">
        <v>2</v>
      </c>
      <c r="H21" s="7">
        <v>0.05</v>
      </c>
      <c r="I21" s="9">
        <f t="shared" ref="I21:I34" si="2">H21*G21</f>
        <v>0.1</v>
      </c>
      <c r="J21" s="10">
        <v>44866</v>
      </c>
    </row>
    <row r="22" spans="1:10" s="1" customFormat="1" ht="16.5" customHeight="1">
      <c r="A22" s="12" t="s">
        <v>817</v>
      </c>
      <c r="B22" s="13" t="s">
        <v>345</v>
      </c>
      <c r="C22" s="13" t="s">
        <v>346</v>
      </c>
      <c r="D22" s="12" t="s">
        <v>561</v>
      </c>
      <c r="E22" s="12" t="s">
        <v>562</v>
      </c>
      <c r="F22" s="13" t="s">
        <v>563</v>
      </c>
      <c r="G22" s="14">
        <v>4</v>
      </c>
      <c r="H22" s="7">
        <v>0.1196</v>
      </c>
      <c r="I22" s="9">
        <f t="shared" si="2"/>
        <v>0.47839999999999999</v>
      </c>
      <c r="J22" s="16">
        <v>44866</v>
      </c>
    </row>
    <row r="23" spans="1:10" s="1" customFormat="1" ht="16.5" customHeight="1">
      <c r="A23" s="4" t="s">
        <v>817</v>
      </c>
      <c r="B23" s="5" t="s">
        <v>345</v>
      </c>
      <c r="C23" s="5" t="s">
        <v>346</v>
      </c>
      <c r="D23" s="4" t="s">
        <v>824</v>
      </c>
      <c r="E23" s="4" t="s">
        <v>825</v>
      </c>
      <c r="F23" s="5" t="s">
        <v>349</v>
      </c>
      <c r="G23" s="6">
        <v>1</v>
      </c>
      <c r="H23" s="7">
        <v>1.421</v>
      </c>
      <c r="I23" s="9">
        <f t="shared" si="2"/>
        <v>1.421</v>
      </c>
      <c r="J23" s="10">
        <v>44866</v>
      </c>
    </row>
    <row r="24" spans="1:10" s="1" customFormat="1" ht="16.5" customHeight="1">
      <c r="A24" s="12" t="s">
        <v>817</v>
      </c>
      <c r="B24" s="13" t="s">
        <v>345</v>
      </c>
      <c r="C24" s="13" t="s">
        <v>346</v>
      </c>
      <c r="D24" s="12" t="s">
        <v>826</v>
      </c>
      <c r="E24" s="12" t="s">
        <v>827</v>
      </c>
      <c r="F24" s="13" t="s">
        <v>349</v>
      </c>
      <c r="G24" s="14">
        <v>2</v>
      </c>
      <c r="H24" s="7">
        <v>0.39200000000000002</v>
      </c>
      <c r="I24" s="9">
        <f t="shared" si="2"/>
        <v>0.78400000000000003</v>
      </c>
      <c r="J24" s="16">
        <v>44866</v>
      </c>
    </row>
    <row r="25" spans="1:10" s="1" customFormat="1" ht="16.5" customHeight="1">
      <c r="A25" s="4" t="s">
        <v>817</v>
      </c>
      <c r="B25" s="5" t="s">
        <v>345</v>
      </c>
      <c r="C25" s="5" t="s">
        <v>346</v>
      </c>
      <c r="D25" s="4" t="s">
        <v>828</v>
      </c>
      <c r="E25" s="4" t="s">
        <v>680</v>
      </c>
      <c r="F25" s="5" t="s">
        <v>349</v>
      </c>
      <c r="G25" s="6">
        <v>1</v>
      </c>
      <c r="H25" s="7">
        <v>0.53900000000000003</v>
      </c>
      <c r="I25" s="9">
        <f t="shared" si="2"/>
        <v>0.53900000000000003</v>
      </c>
      <c r="J25" s="10">
        <v>44866</v>
      </c>
    </row>
    <row r="26" spans="1:10" s="1" customFormat="1" ht="16.5" customHeight="1">
      <c r="A26" s="12" t="s">
        <v>817</v>
      </c>
      <c r="B26" s="13" t="s">
        <v>345</v>
      </c>
      <c r="C26" s="13" t="s">
        <v>346</v>
      </c>
      <c r="D26" s="12" t="s">
        <v>829</v>
      </c>
      <c r="E26" s="12" t="s">
        <v>830</v>
      </c>
      <c r="F26" s="13" t="s">
        <v>349</v>
      </c>
      <c r="G26" s="14">
        <v>1</v>
      </c>
      <c r="H26" s="7">
        <v>0.24645296996336999</v>
      </c>
      <c r="I26" s="9">
        <f t="shared" si="2"/>
        <v>0.24645296996336999</v>
      </c>
      <c r="J26" s="16">
        <v>44866</v>
      </c>
    </row>
    <row r="27" spans="1:10" s="1" customFormat="1" ht="16.5" customHeight="1">
      <c r="A27" s="4" t="s">
        <v>817</v>
      </c>
      <c r="B27" s="5" t="s">
        <v>345</v>
      </c>
      <c r="C27" s="5" t="s">
        <v>346</v>
      </c>
      <c r="D27" s="4" t="s">
        <v>831</v>
      </c>
      <c r="E27" s="4" t="s">
        <v>832</v>
      </c>
      <c r="F27" s="5" t="s">
        <v>349</v>
      </c>
      <c r="G27" s="6">
        <v>1</v>
      </c>
      <c r="H27" s="7">
        <v>0.441</v>
      </c>
      <c r="I27" s="9">
        <f t="shared" si="2"/>
        <v>0.441</v>
      </c>
      <c r="J27" s="10">
        <v>44866</v>
      </c>
    </row>
    <row r="28" spans="1:10" s="1" customFormat="1" ht="16.5" customHeight="1">
      <c r="A28" s="12" t="s">
        <v>817</v>
      </c>
      <c r="B28" s="13" t="s">
        <v>345</v>
      </c>
      <c r="C28" s="13" t="s">
        <v>346</v>
      </c>
      <c r="D28" s="12" t="s">
        <v>833</v>
      </c>
      <c r="E28" s="12" t="s">
        <v>834</v>
      </c>
      <c r="F28" s="13" t="s">
        <v>349</v>
      </c>
      <c r="G28" s="14">
        <v>1</v>
      </c>
      <c r="H28" s="7">
        <v>0.441</v>
      </c>
      <c r="I28" s="9">
        <f t="shared" si="2"/>
        <v>0.441</v>
      </c>
      <c r="J28" s="16">
        <v>44866</v>
      </c>
    </row>
    <row r="29" spans="1:10" s="1" customFormat="1" ht="16.5" customHeight="1">
      <c r="A29" s="4" t="s">
        <v>817</v>
      </c>
      <c r="B29" s="5" t="s">
        <v>345</v>
      </c>
      <c r="C29" s="5" t="s">
        <v>346</v>
      </c>
      <c r="D29" s="4" t="s">
        <v>835</v>
      </c>
      <c r="E29" s="4" t="s">
        <v>473</v>
      </c>
      <c r="F29" s="5" t="s">
        <v>349</v>
      </c>
      <c r="G29" s="6">
        <v>4</v>
      </c>
      <c r="H29" s="7">
        <v>0.34300000000000003</v>
      </c>
      <c r="I29" s="9">
        <f t="shared" si="2"/>
        <v>1.3720000000000001</v>
      </c>
      <c r="J29" s="10">
        <v>44866</v>
      </c>
    </row>
    <row r="30" spans="1:10" s="1" customFormat="1" ht="16.5" customHeight="1">
      <c r="A30" s="12" t="s">
        <v>817</v>
      </c>
      <c r="B30" s="13" t="s">
        <v>345</v>
      </c>
      <c r="C30" s="13" t="s">
        <v>346</v>
      </c>
      <c r="D30" s="12" t="s">
        <v>836</v>
      </c>
      <c r="E30" s="12" t="s">
        <v>837</v>
      </c>
      <c r="F30" s="13" t="s">
        <v>349</v>
      </c>
      <c r="G30" s="14">
        <v>1</v>
      </c>
      <c r="H30" s="7">
        <v>5.3097345099999999E-2</v>
      </c>
      <c r="I30" s="9">
        <f t="shared" si="2"/>
        <v>5.3097345099999999E-2</v>
      </c>
      <c r="J30" s="16">
        <v>44866</v>
      </c>
    </row>
    <row r="31" spans="1:10" s="1" customFormat="1" ht="16.5" customHeight="1">
      <c r="A31" s="4" t="s">
        <v>817</v>
      </c>
      <c r="B31" s="5" t="s">
        <v>345</v>
      </c>
      <c r="C31" s="5" t="s">
        <v>346</v>
      </c>
      <c r="D31" s="4" t="s">
        <v>838</v>
      </c>
      <c r="E31" s="4" t="s">
        <v>839</v>
      </c>
      <c r="F31" s="5" t="s">
        <v>840</v>
      </c>
      <c r="G31" s="6">
        <v>2</v>
      </c>
      <c r="H31" s="7">
        <v>0.12</v>
      </c>
      <c r="I31" s="9">
        <f t="shared" si="2"/>
        <v>0.24</v>
      </c>
      <c r="J31" s="10">
        <v>44866</v>
      </c>
    </row>
    <row r="32" spans="1:10" s="1" customFormat="1" ht="16.5" customHeight="1">
      <c r="A32" s="12" t="s">
        <v>817</v>
      </c>
      <c r="B32" s="13" t="s">
        <v>345</v>
      </c>
      <c r="C32" s="13" t="s">
        <v>346</v>
      </c>
      <c r="D32" s="12" t="s">
        <v>841</v>
      </c>
      <c r="E32" s="12" t="s">
        <v>842</v>
      </c>
      <c r="F32" s="13" t="s">
        <v>843</v>
      </c>
      <c r="G32" s="14">
        <v>1</v>
      </c>
      <c r="H32" s="7">
        <v>0.12</v>
      </c>
      <c r="I32" s="9">
        <f t="shared" si="2"/>
        <v>0.12</v>
      </c>
      <c r="J32" s="16">
        <v>44866</v>
      </c>
    </row>
    <row r="33" spans="1:10" s="1" customFormat="1" ht="16.5" customHeight="1">
      <c r="A33" s="4" t="s">
        <v>817</v>
      </c>
      <c r="B33" s="5" t="s">
        <v>345</v>
      </c>
      <c r="C33" s="5" t="s">
        <v>346</v>
      </c>
      <c r="D33" s="4" t="s">
        <v>458</v>
      </c>
      <c r="E33" s="4" t="s">
        <v>459</v>
      </c>
      <c r="F33" s="5" t="s">
        <v>349</v>
      </c>
      <c r="G33" s="6">
        <v>2</v>
      </c>
      <c r="H33" s="7">
        <v>0.119628418245735</v>
      </c>
      <c r="I33" s="9">
        <f t="shared" si="2"/>
        <v>0.23925683649147</v>
      </c>
      <c r="J33" s="10">
        <v>44866</v>
      </c>
    </row>
    <row r="34" spans="1:10" s="1" customFormat="1" ht="16.5" customHeight="1">
      <c r="A34" s="12" t="s">
        <v>817</v>
      </c>
      <c r="B34" s="13" t="s">
        <v>345</v>
      </c>
      <c r="C34" s="13" t="s">
        <v>346</v>
      </c>
      <c r="D34" s="12" t="s">
        <v>460</v>
      </c>
      <c r="E34" s="12" t="s">
        <v>461</v>
      </c>
      <c r="F34" s="13" t="s">
        <v>462</v>
      </c>
      <c r="G34" s="14">
        <v>2</v>
      </c>
      <c r="H34" s="7">
        <v>6.2700000000000006E-2</v>
      </c>
      <c r="I34" s="9">
        <f t="shared" si="2"/>
        <v>0.12540000000000001</v>
      </c>
      <c r="J34" s="16">
        <v>44866</v>
      </c>
    </row>
    <row r="35" spans="1:10">
      <c r="I35" s="11">
        <f>SUM(I21:I34)</f>
        <v>6.6006071515548399</v>
      </c>
    </row>
  </sheetData>
  <phoneticPr fontId="20" type="noConversion"/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1" workbookViewId="0">
      <selection activeCell="A22" sqref="A22:XFD3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46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1</v>
      </c>
      <c r="H2" s="7">
        <v>0.05</v>
      </c>
      <c r="I2" s="9">
        <f t="shared" ref="I2:I19" si="0">H2*G2</f>
        <v>0.05</v>
      </c>
      <c r="J2" s="10">
        <v>45308</v>
      </c>
    </row>
    <row r="3" spans="1:10" s="1" customFormat="1" ht="16.5" customHeight="1">
      <c r="A3" s="12" t="s">
        <v>46</v>
      </c>
      <c r="B3" s="13" t="s">
        <v>345</v>
      </c>
      <c r="C3" s="13" t="s">
        <v>346</v>
      </c>
      <c r="D3" s="12" t="s">
        <v>518</v>
      </c>
      <c r="E3" s="12" t="s">
        <v>519</v>
      </c>
      <c r="F3" s="13" t="s">
        <v>349</v>
      </c>
      <c r="G3" s="14">
        <v>0.05</v>
      </c>
      <c r="H3" s="7">
        <v>0.58899999999999997</v>
      </c>
      <c r="I3" s="9">
        <f t="shared" si="0"/>
        <v>2.945E-2</v>
      </c>
      <c r="J3" s="16">
        <v>45562</v>
      </c>
    </row>
    <row r="4" spans="1:10" s="1" customFormat="1" ht="16.5" customHeight="1">
      <c r="A4" s="4" t="s">
        <v>46</v>
      </c>
      <c r="B4" s="5" t="s">
        <v>345</v>
      </c>
      <c r="C4" s="5" t="s">
        <v>346</v>
      </c>
      <c r="D4" s="4" t="s">
        <v>636</v>
      </c>
      <c r="E4" s="4" t="s">
        <v>637</v>
      </c>
      <c r="F4" s="5" t="s">
        <v>349</v>
      </c>
      <c r="G4" s="6">
        <v>0.12</v>
      </c>
      <c r="H4" s="7">
        <v>0.28318500000000002</v>
      </c>
      <c r="I4" s="9">
        <f t="shared" si="0"/>
        <v>3.3982199999999997E-2</v>
      </c>
      <c r="J4" s="10">
        <v>45417</v>
      </c>
    </row>
    <row r="5" spans="1:10" s="1" customFormat="1" ht="16.5" customHeight="1">
      <c r="A5" s="12" t="s">
        <v>46</v>
      </c>
      <c r="B5" s="13" t="s">
        <v>345</v>
      </c>
      <c r="C5" s="13" t="s">
        <v>346</v>
      </c>
      <c r="D5" s="12" t="s">
        <v>227</v>
      </c>
      <c r="E5" s="12" t="s">
        <v>228</v>
      </c>
      <c r="F5" s="13" t="s">
        <v>443</v>
      </c>
      <c r="G5" s="14">
        <v>1</v>
      </c>
      <c r="H5" s="7">
        <v>0.28858469243986301</v>
      </c>
      <c r="I5" s="9">
        <f t="shared" si="0"/>
        <v>0.28858469243986301</v>
      </c>
      <c r="J5" s="16">
        <v>45308</v>
      </c>
    </row>
    <row r="6" spans="1:10" s="1" customFormat="1" ht="16.5" customHeight="1">
      <c r="A6" s="4" t="s">
        <v>46</v>
      </c>
      <c r="B6" s="5" t="s">
        <v>345</v>
      </c>
      <c r="C6" s="5" t="s">
        <v>346</v>
      </c>
      <c r="D6" s="4" t="s">
        <v>223</v>
      </c>
      <c r="E6" s="4" t="s">
        <v>224</v>
      </c>
      <c r="F6" s="5" t="s">
        <v>444</v>
      </c>
      <c r="G6" s="6">
        <v>4</v>
      </c>
      <c r="H6" s="7">
        <v>0.120565034394672</v>
      </c>
      <c r="I6" s="9">
        <f t="shared" si="0"/>
        <v>0.48226013757868802</v>
      </c>
      <c r="J6" s="10">
        <v>45308</v>
      </c>
    </row>
    <row r="7" spans="1:10" s="1" customFormat="1" ht="16.5" customHeight="1">
      <c r="A7" s="12" t="s">
        <v>46</v>
      </c>
      <c r="B7" s="13" t="s">
        <v>345</v>
      </c>
      <c r="C7" s="13" t="s">
        <v>346</v>
      </c>
      <c r="D7" s="12" t="s">
        <v>640</v>
      </c>
      <c r="E7" s="12" t="s">
        <v>641</v>
      </c>
      <c r="F7" s="13" t="s">
        <v>349</v>
      </c>
      <c r="G7" s="14">
        <v>1</v>
      </c>
      <c r="H7" s="7">
        <v>0.37294327100840302</v>
      </c>
      <c r="I7" s="9">
        <f t="shared" si="0"/>
        <v>0.37294327100840302</v>
      </c>
      <c r="J7" s="16">
        <v>45417</v>
      </c>
    </row>
    <row r="8" spans="1:10" s="1" customFormat="1" ht="16.5" customHeight="1">
      <c r="A8" s="4" t="s">
        <v>46</v>
      </c>
      <c r="B8" s="5" t="s">
        <v>345</v>
      </c>
      <c r="C8" s="5" t="s">
        <v>346</v>
      </c>
      <c r="D8" s="4" t="s">
        <v>256</v>
      </c>
      <c r="E8" s="4" t="s">
        <v>257</v>
      </c>
      <c r="F8" s="5" t="s">
        <v>349</v>
      </c>
      <c r="G8" s="6">
        <v>1</v>
      </c>
      <c r="H8" s="7">
        <f>I37</f>
        <v>18.6613012188425</v>
      </c>
      <c r="I8" s="9">
        <f t="shared" si="0"/>
        <v>18.6613012188425</v>
      </c>
      <c r="J8" s="10">
        <v>45308</v>
      </c>
    </row>
    <row r="9" spans="1:10" s="1" customFormat="1" ht="16.5" customHeight="1">
      <c r="A9" s="12" t="s">
        <v>46</v>
      </c>
      <c r="B9" s="13" t="s">
        <v>345</v>
      </c>
      <c r="C9" s="13" t="s">
        <v>346</v>
      </c>
      <c r="D9" s="12" t="s">
        <v>642</v>
      </c>
      <c r="E9" s="12" t="s">
        <v>486</v>
      </c>
      <c r="F9" s="13" t="s">
        <v>349</v>
      </c>
      <c r="G9" s="14">
        <v>1</v>
      </c>
      <c r="H9" s="7">
        <v>0.77900000000000003</v>
      </c>
      <c r="I9" s="9">
        <f t="shared" si="0"/>
        <v>0.77900000000000003</v>
      </c>
      <c r="J9" s="16">
        <v>45417</v>
      </c>
    </row>
    <row r="10" spans="1:10" s="1" customFormat="1" ht="16.5" customHeight="1">
      <c r="A10" s="4" t="s">
        <v>46</v>
      </c>
      <c r="B10" s="5" t="s">
        <v>345</v>
      </c>
      <c r="C10" s="5" t="s">
        <v>346</v>
      </c>
      <c r="D10" s="4" t="s">
        <v>483</v>
      </c>
      <c r="E10" s="4" t="s">
        <v>484</v>
      </c>
      <c r="F10" s="5" t="s">
        <v>349</v>
      </c>
      <c r="G10" s="6">
        <v>1</v>
      </c>
      <c r="H10" s="7">
        <v>0.24093969243986299</v>
      </c>
      <c r="I10" s="9">
        <f t="shared" si="0"/>
        <v>0.24093969243986299</v>
      </c>
      <c r="J10" s="10">
        <v>45308</v>
      </c>
    </row>
    <row r="11" spans="1:10" s="1" customFormat="1" ht="16.5" customHeight="1">
      <c r="A11" s="12" t="s">
        <v>46</v>
      </c>
      <c r="B11" s="13" t="s">
        <v>345</v>
      </c>
      <c r="C11" s="13" t="s">
        <v>346</v>
      </c>
      <c r="D11" s="12" t="s">
        <v>445</v>
      </c>
      <c r="E11" s="12" t="s">
        <v>446</v>
      </c>
      <c r="F11" s="13" t="s">
        <v>447</v>
      </c>
      <c r="G11" s="14">
        <v>0.25</v>
      </c>
      <c r="H11" s="7">
        <v>1.7257</v>
      </c>
      <c r="I11" s="9">
        <f t="shared" si="0"/>
        <v>0.431425</v>
      </c>
      <c r="J11" s="16">
        <v>45324</v>
      </c>
    </row>
    <row r="12" spans="1:10" s="1" customFormat="1" ht="16.5" customHeight="1">
      <c r="A12" s="4" t="s">
        <v>46</v>
      </c>
      <c r="B12" s="5" t="s">
        <v>345</v>
      </c>
      <c r="C12" s="5" t="s">
        <v>346</v>
      </c>
      <c r="D12" s="4" t="s">
        <v>332</v>
      </c>
      <c r="E12" s="4" t="s">
        <v>333</v>
      </c>
      <c r="F12" s="5" t="s">
        <v>448</v>
      </c>
      <c r="G12" s="6">
        <v>0.87</v>
      </c>
      <c r="H12" s="7">
        <v>1.6814</v>
      </c>
      <c r="I12" s="9">
        <f t="shared" si="0"/>
        <v>1.462818</v>
      </c>
      <c r="J12" s="10">
        <v>45324</v>
      </c>
    </row>
    <row r="13" spans="1:10" s="1" customFormat="1" ht="16.5" customHeight="1">
      <c r="A13" s="12" t="s">
        <v>46</v>
      </c>
      <c r="B13" s="13" t="s">
        <v>345</v>
      </c>
      <c r="C13" s="13" t="s">
        <v>346</v>
      </c>
      <c r="D13" s="12" t="s">
        <v>643</v>
      </c>
      <c r="E13" s="12" t="s">
        <v>644</v>
      </c>
      <c r="F13" s="13" t="s">
        <v>349</v>
      </c>
      <c r="G13" s="14">
        <v>1</v>
      </c>
      <c r="H13" s="7">
        <v>0.53</v>
      </c>
      <c r="I13" s="9">
        <f t="shared" si="0"/>
        <v>0.53</v>
      </c>
      <c r="J13" s="16">
        <v>45308</v>
      </c>
    </row>
    <row r="14" spans="1:10" s="1" customFormat="1" ht="16.5" customHeight="1">
      <c r="A14" s="4" t="s">
        <v>46</v>
      </c>
      <c r="B14" s="5" t="s">
        <v>345</v>
      </c>
      <c r="C14" s="5" t="s">
        <v>346</v>
      </c>
      <c r="D14" s="4" t="s">
        <v>645</v>
      </c>
      <c r="E14" s="4" t="s">
        <v>646</v>
      </c>
      <c r="F14" s="5" t="s">
        <v>349</v>
      </c>
      <c r="G14" s="6">
        <v>1</v>
      </c>
      <c r="H14" s="7">
        <v>1.05755528846154</v>
      </c>
      <c r="I14" s="9">
        <f t="shared" si="0"/>
        <v>1.05755528846154</v>
      </c>
      <c r="J14" s="10">
        <v>45503</v>
      </c>
    </row>
    <row r="15" spans="1:10" s="1" customFormat="1" ht="16.5" customHeight="1">
      <c r="A15" s="12" t="s">
        <v>46</v>
      </c>
      <c r="B15" s="13" t="s">
        <v>345</v>
      </c>
      <c r="C15" s="13" t="s">
        <v>346</v>
      </c>
      <c r="D15" s="12" t="s">
        <v>647</v>
      </c>
      <c r="E15" s="12" t="s">
        <v>314</v>
      </c>
      <c r="F15" s="13" t="s">
        <v>648</v>
      </c>
      <c r="G15" s="14">
        <v>3</v>
      </c>
      <c r="H15" s="7">
        <v>0.14219999999999999</v>
      </c>
      <c r="I15" s="9">
        <f t="shared" si="0"/>
        <v>0.42659999999999998</v>
      </c>
      <c r="J15" s="16">
        <v>45308</v>
      </c>
    </row>
    <row r="16" spans="1:10" s="1" customFormat="1" ht="16.5" customHeight="1">
      <c r="A16" s="4" t="s">
        <v>46</v>
      </c>
      <c r="B16" s="5" t="s">
        <v>345</v>
      </c>
      <c r="C16" s="5" t="s">
        <v>346</v>
      </c>
      <c r="D16" s="4" t="s">
        <v>994</v>
      </c>
      <c r="E16" s="4" t="s">
        <v>995</v>
      </c>
      <c r="F16" s="5" t="s">
        <v>996</v>
      </c>
      <c r="G16" s="6">
        <v>1</v>
      </c>
      <c r="H16" s="7">
        <v>0.33</v>
      </c>
      <c r="I16" s="9">
        <f t="shared" si="0"/>
        <v>0.33</v>
      </c>
      <c r="J16" s="10">
        <v>45417</v>
      </c>
    </row>
    <row r="17" spans="1:10" s="1" customFormat="1" ht="16.5" customHeight="1">
      <c r="A17" s="12" t="s">
        <v>46</v>
      </c>
      <c r="B17" s="13" t="s">
        <v>345</v>
      </c>
      <c r="C17" s="13" t="s">
        <v>346</v>
      </c>
      <c r="D17" s="12" t="s">
        <v>463</v>
      </c>
      <c r="E17" s="12" t="s">
        <v>464</v>
      </c>
      <c r="F17" s="13" t="s">
        <v>465</v>
      </c>
      <c r="G17" s="14">
        <v>0.02</v>
      </c>
      <c r="H17" s="7">
        <v>6.2127999999999997</v>
      </c>
      <c r="I17" s="9">
        <f t="shared" si="0"/>
        <v>0.12425600000000001</v>
      </c>
      <c r="J17" s="16">
        <v>45503</v>
      </c>
    </row>
    <row r="18" spans="1:10" s="1" customFormat="1" ht="16.5" customHeight="1">
      <c r="A18" s="4" t="s">
        <v>46</v>
      </c>
      <c r="B18" s="5" t="s">
        <v>345</v>
      </c>
      <c r="C18" s="5" t="s">
        <v>346</v>
      </c>
      <c r="D18" s="4" t="s">
        <v>440</v>
      </c>
      <c r="E18" s="4" t="s">
        <v>441</v>
      </c>
      <c r="F18" s="5" t="s">
        <v>442</v>
      </c>
      <c r="G18" s="6">
        <v>0.1</v>
      </c>
      <c r="H18" s="7">
        <v>0.40350000000000003</v>
      </c>
      <c r="I18" s="9">
        <f t="shared" si="0"/>
        <v>4.0349999999999997E-2</v>
      </c>
      <c r="J18" s="10">
        <v>45503</v>
      </c>
    </row>
    <row r="19" spans="1:10" s="1" customFormat="1" ht="16.5" customHeight="1">
      <c r="A19" s="12" t="s">
        <v>46</v>
      </c>
      <c r="B19" s="13" t="s">
        <v>345</v>
      </c>
      <c r="C19" s="13" t="s">
        <v>346</v>
      </c>
      <c r="D19" s="12" t="s">
        <v>798</v>
      </c>
      <c r="E19" s="12" t="s">
        <v>799</v>
      </c>
      <c r="F19" s="13" t="s">
        <v>800</v>
      </c>
      <c r="G19" s="14">
        <v>1</v>
      </c>
      <c r="H19" s="7">
        <v>0.35</v>
      </c>
      <c r="I19" s="9">
        <f t="shared" si="0"/>
        <v>0.35</v>
      </c>
      <c r="J19" s="16">
        <v>45650</v>
      </c>
    </row>
    <row r="20" spans="1:10">
      <c r="I20" s="11">
        <f>SUM(I2:I19)</f>
        <v>25.6914655007708</v>
      </c>
    </row>
    <row r="22" spans="1:10" s="1" customFormat="1" ht="12.75">
      <c r="A22" s="2" t="s">
        <v>336</v>
      </c>
      <c r="B22" s="2" t="s">
        <v>337</v>
      </c>
      <c r="C22" s="2" t="s">
        <v>338</v>
      </c>
      <c r="D22" s="2" t="s">
        <v>339</v>
      </c>
      <c r="E22" s="2" t="s">
        <v>340</v>
      </c>
      <c r="F22" s="2" t="s">
        <v>340</v>
      </c>
      <c r="G22" s="3" t="s">
        <v>341</v>
      </c>
      <c r="H22" s="3" t="s">
        <v>342</v>
      </c>
      <c r="I22" s="3" t="s">
        <v>343</v>
      </c>
      <c r="J22" s="8" t="s">
        <v>344</v>
      </c>
    </row>
    <row r="23" spans="1:10" s="1" customFormat="1" ht="16.5" customHeight="1">
      <c r="A23" s="4" t="s">
        <v>256</v>
      </c>
      <c r="B23" s="5" t="s">
        <v>345</v>
      </c>
      <c r="C23" s="5" t="s">
        <v>346</v>
      </c>
      <c r="D23" s="4" t="s">
        <v>652</v>
      </c>
      <c r="E23" s="4" t="s">
        <v>653</v>
      </c>
      <c r="F23" s="5" t="s">
        <v>349</v>
      </c>
      <c r="G23" s="6">
        <v>3</v>
      </c>
      <c r="H23" s="7">
        <v>0.13270000000000001</v>
      </c>
      <c r="I23" s="9">
        <f t="shared" ref="I23:I36" si="1">H23*G23</f>
        <v>0.39810000000000001</v>
      </c>
      <c r="J23" s="10">
        <v>44327</v>
      </c>
    </row>
    <row r="24" spans="1:10" s="1" customFormat="1" ht="16.5" customHeight="1">
      <c r="A24" s="12" t="s">
        <v>256</v>
      </c>
      <c r="B24" s="13" t="s">
        <v>345</v>
      </c>
      <c r="C24" s="13" t="s">
        <v>346</v>
      </c>
      <c r="D24" s="12" t="s">
        <v>654</v>
      </c>
      <c r="E24" s="12" t="s">
        <v>655</v>
      </c>
      <c r="F24" s="13" t="s">
        <v>656</v>
      </c>
      <c r="G24" s="14">
        <v>1</v>
      </c>
      <c r="H24" s="7">
        <v>2.3894000000000002</v>
      </c>
      <c r="I24" s="9">
        <f t="shared" si="1"/>
        <v>2.3894000000000002</v>
      </c>
      <c r="J24" s="16">
        <v>44328</v>
      </c>
    </row>
    <row r="25" spans="1:10" s="1" customFormat="1" ht="16.5" customHeight="1">
      <c r="A25" s="4" t="s">
        <v>256</v>
      </c>
      <c r="B25" s="5" t="s">
        <v>345</v>
      </c>
      <c r="C25" s="5" t="s">
        <v>346</v>
      </c>
      <c r="D25" s="4" t="s">
        <v>657</v>
      </c>
      <c r="E25" s="4" t="s">
        <v>471</v>
      </c>
      <c r="F25" s="5" t="s">
        <v>349</v>
      </c>
      <c r="G25" s="6">
        <v>1</v>
      </c>
      <c r="H25" s="7">
        <v>1.55695201710526</v>
      </c>
      <c r="I25" s="9">
        <f t="shared" si="1"/>
        <v>1.55695201710526</v>
      </c>
      <c r="J25" s="10">
        <v>44327</v>
      </c>
    </row>
    <row r="26" spans="1:10" s="1" customFormat="1" ht="16.5" customHeight="1">
      <c r="A26" s="12" t="s">
        <v>256</v>
      </c>
      <c r="B26" s="13" t="s">
        <v>345</v>
      </c>
      <c r="C26" s="13" t="s">
        <v>346</v>
      </c>
      <c r="D26" s="12" t="s">
        <v>658</v>
      </c>
      <c r="E26" s="12" t="s">
        <v>659</v>
      </c>
      <c r="F26" s="13" t="s">
        <v>660</v>
      </c>
      <c r="G26" s="14">
        <v>1</v>
      </c>
      <c r="H26" s="7">
        <v>0.94186514543269195</v>
      </c>
      <c r="I26" s="9">
        <f t="shared" si="1"/>
        <v>0.94186514543269195</v>
      </c>
      <c r="J26" s="16">
        <v>44327</v>
      </c>
    </row>
    <row r="27" spans="1:10" s="1" customFormat="1" ht="16.5" customHeight="1">
      <c r="A27" s="4" t="s">
        <v>256</v>
      </c>
      <c r="B27" s="5" t="s">
        <v>345</v>
      </c>
      <c r="C27" s="5" t="s">
        <v>346</v>
      </c>
      <c r="D27" s="4" t="s">
        <v>661</v>
      </c>
      <c r="E27" s="4" t="s">
        <v>662</v>
      </c>
      <c r="F27" s="5" t="s">
        <v>663</v>
      </c>
      <c r="G27" s="6">
        <v>1</v>
      </c>
      <c r="H27" s="7">
        <v>0.92870837199519196</v>
      </c>
      <c r="I27" s="9">
        <f t="shared" si="1"/>
        <v>0.92870837199519196</v>
      </c>
      <c r="J27" s="10">
        <v>44327</v>
      </c>
    </row>
    <row r="28" spans="1:10" s="1" customFormat="1" ht="16.5" customHeight="1">
      <c r="A28" s="12" t="s">
        <v>256</v>
      </c>
      <c r="B28" s="13" t="s">
        <v>345</v>
      </c>
      <c r="C28" s="13" t="s">
        <v>346</v>
      </c>
      <c r="D28" s="12" t="s">
        <v>664</v>
      </c>
      <c r="E28" s="12" t="s">
        <v>665</v>
      </c>
      <c r="F28" s="13" t="s">
        <v>666</v>
      </c>
      <c r="G28" s="14">
        <v>1</v>
      </c>
      <c r="H28" s="7">
        <v>0.94784549699519205</v>
      </c>
      <c r="I28" s="9">
        <f t="shared" si="1"/>
        <v>0.94784549699519205</v>
      </c>
      <c r="J28" s="16">
        <v>44327</v>
      </c>
    </row>
    <row r="29" spans="1:10" s="1" customFormat="1" ht="16.5" customHeight="1">
      <c r="A29" s="4" t="s">
        <v>256</v>
      </c>
      <c r="B29" s="5" t="s">
        <v>345</v>
      </c>
      <c r="C29" s="5" t="s">
        <v>346</v>
      </c>
      <c r="D29" s="4" t="s">
        <v>667</v>
      </c>
      <c r="E29" s="4" t="s">
        <v>475</v>
      </c>
      <c r="F29" s="5" t="s">
        <v>349</v>
      </c>
      <c r="G29" s="6">
        <v>1</v>
      </c>
      <c r="H29" s="7">
        <v>4.05</v>
      </c>
      <c r="I29" s="9">
        <f t="shared" si="1"/>
        <v>4.05</v>
      </c>
      <c r="J29" s="10">
        <v>44327</v>
      </c>
    </row>
    <row r="30" spans="1:10" s="1" customFormat="1" ht="16.5" customHeight="1">
      <c r="A30" s="12" t="s">
        <v>256</v>
      </c>
      <c r="B30" s="13" t="s">
        <v>345</v>
      </c>
      <c r="C30" s="13" t="s">
        <v>346</v>
      </c>
      <c r="D30" s="12" t="s">
        <v>668</v>
      </c>
      <c r="E30" s="12" t="s">
        <v>669</v>
      </c>
      <c r="F30" s="13" t="s">
        <v>349</v>
      </c>
      <c r="G30" s="14">
        <v>1</v>
      </c>
      <c r="H30" s="7">
        <v>1.437294625</v>
      </c>
      <c r="I30" s="9">
        <f t="shared" si="1"/>
        <v>1.437294625</v>
      </c>
      <c r="J30" s="16">
        <v>44327</v>
      </c>
    </row>
    <row r="31" spans="1:10" s="1" customFormat="1" ht="16.5" customHeight="1">
      <c r="A31" s="4" t="s">
        <v>256</v>
      </c>
      <c r="B31" s="5" t="s">
        <v>345</v>
      </c>
      <c r="C31" s="5" t="s">
        <v>346</v>
      </c>
      <c r="D31" s="4" t="s">
        <v>670</v>
      </c>
      <c r="E31" s="4" t="s">
        <v>671</v>
      </c>
      <c r="F31" s="5" t="s">
        <v>672</v>
      </c>
      <c r="G31" s="6">
        <v>1</v>
      </c>
      <c r="H31" s="7">
        <v>0.40974133190476197</v>
      </c>
      <c r="I31" s="9">
        <f t="shared" si="1"/>
        <v>0.40974133190476197</v>
      </c>
      <c r="J31" s="10">
        <v>44327</v>
      </c>
    </row>
    <row r="32" spans="1:10" s="1" customFormat="1" ht="16.5" customHeight="1">
      <c r="A32" s="12" t="s">
        <v>256</v>
      </c>
      <c r="B32" s="13" t="s">
        <v>345</v>
      </c>
      <c r="C32" s="13" t="s">
        <v>346</v>
      </c>
      <c r="D32" s="12" t="s">
        <v>673</v>
      </c>
      <c r="E32" s="12" t="s">
        <v>674</v>
      </c>
      <c r="F32" s="13" t="s">
        <v>349</v>
      </c>
      <c r="G32" s="14">
        <v>2</v>
      </c>
      <c r="H32" s="7">
        <v>0.12039999999999999</v>
      </c>
      <c r="I32" s="9">
        <f t="shared" si="1"/>
        <v>0.24079999999999999</v>
      </c>
      <c r="J32" s="16">
        <v>44327</v>
      </c>
    </row>
    <row r="33" spans="1:10" s="1" customFormat="1" ht="16.5" customHeight="1">
      <c r="A33" s="4" t="s">
        <v>256</v>
      </c>
      <c r="B33" s="5" t="s">
        <v>345</v>
      </c>
      <c r="C33" s="5" t="s">
        <v>346</v>
      </c>
      <c r="D33" s="4" t="s">
        <v>675</v>
      </c>
      <c r="E33" s="4" t="s">
        <v>676</v>
      </c>
      <c r="F33" s="5" t="s">
        <v>349</v>
      </c>
      <c r="G33" s="6">
        <v>1</v>
      </c>
      <c r="H33" s="7">
        <v>0.32450275409356699</v>
      </c>
      <c r="I33" s="9">
        <f t="shared" si="1"/>
        <v>0.32450275409356699</v>
      </c>
      <c r="J33" s="10">
        <v>44327</v>
      </c>
    </row>
    <row r="34" spans="1:10" s="1" customFormat="1" ht="16.5" customHeight="1">
      <c r="A34" s="12" t="s">
        <v>256</v>
      </c>
      <c r="B34" s="13" t="s">
        <v>345</v>
      </c>
      <c r="C34" s="13" t="s">
        <v>346</v>
      </c>
      <c r="D34" s="12" t="s">
        <v>677</v>
      </c>
      <c r="E34" s="12" t="s">
        <v>678</v>
      </c>
      <c r="F34" s="13" t="s">
        <v>349</v>
      </c>
      <c r="G34" s="14">
        <v>1</v>
      </c>
      <c r="H34" s="7">
        <v>0.27373901198830403</v>
      </c>
      <c r="I34" s="9">
        <f t="shared" si="1"/>
        <v>0.27373901198830403</v>
      </c>
      <c r="J34" s="16">
        <v>44327</v>
      </c>
    </row>
    <row r="35" spans="1:10" s="1" customFormat="1" ht="16.5" customHeight="1">
      <c r="A35" s="4" t="s">
        <v>256</v>
      </c>
      <c r="B35" s="5" t="s">
        <v>345</v>
      </c>
      <c r="C35" s="5" t="s">
        <v>346</v>
      </c>
      <c r="D35" s="4" t="s">
        <v>679</v>
      </c>
      <c r="E35" s="4" t="s">
        <v>680</v>
      </c>
      <c r="F35" s="5" t="s">
        <v>349</v>
      </c>
      <c r="G35" s="6">
        <v>2</v>
      </c>
      <c r="H35" s="7">
        <v>0.18647623216374301</v>
      </c>
      <c r="I35" s="9">
        <f t="shared" si="1"/>
        <v>0.37295246432748602</v>
      </c>
      <c r="J35" s="10">
        <v>44327</v>
      </c>
    </row>
    <row r="36" spans="1:10" s="1" customFormat="1" ht="16.5" customHeight="1">
      <c r="A36" s="12" t="s">
        <v>256</v>
      </c>
      <c r="B36" s="13" t="s">
        <v>345</v>
      </c>
      <c r="C36" s="13" t="s">
        <v>346</v>
      </c>
      <c r="D36" s="12" t="s">
        <v>681</v>
      </c>
      <c r="E36" s="12" t="s">
        <v>682</v>
      </c>
      <c r="F36" s="13" t="s">
        <v>683</v>
      </c>
      <c r="G36" s="14">
        <v>2</v>
      </c>
      <c r="H36" s="7">
        <v>2.1947000000000001</v>
      </c>
      <c r="I36" s="9">
        <f t="shared" si="1"/>
        <v>4.3894000000000002</v>
      </c>
      <c r="J36" s="16">
        <v>44327</v>
      </c>
    </row>
    <row r="37" spans="1:10">
      <c r="I37" s="11">
        <f>SUM(I23:I36)</f>
        <v>18.6613012188425</v>
      </c>
    </row>
  </sheetData>
  <phoneticPr fontId="2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18" sqref="A18:XFD25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12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2</v>
      </c>
      <c r="H2" s="7">
        <v>0.120565034394672</v>
      </c>
      <c r="I2" s="9">
        <f t="shared" ref="I2:I15" si="0">H2*G2</f>
        <v>0.24113006878934401</v>
      </c>
      <c r="J2" s="10">
        <v>44432</v>
      </c>
    </row>
    <row r="3" spans="1:10" s="1" customFormat="1" ht="16.5" customHeight="1">
      <c r="A3" s="12" t="s">
        <v>12</v>
      </c>
      <c r="B3" s="13" t="s">
        <v>345</v>
      </c>
      <c r="C3" s="13" t="s">
        <v>346</v>
      </c>
      <c r="D3" s="12" t="s">
        <v>476</v>
      </c>
      <c r="E3" s="12" t="s">
        <v>477</v>
      </c>
      <c r="F3" s="13" t="s">
        <v>349</v>
      </c>
      <c r="G3" s="14">
        <v>1</v>
      </c>
      <c r="H3" s="7">
        <v>0.39769467319837998</v>
      </c>
      <c r="I3" s="9">
        <f t="shared" si="0"/>
        <v>0.39769467319837998</v>
      </c>
      <c r="J3" s="16">
        <v>44327</v>
      </c>
    </row>
    <row r="4" spans="1:10" s="1" customFormat="1" ht="16.5" customHeight="1">
      <c r="A4" s="4" t="s">
        <v>12</v>
      </c>
      <c r="B4" s="5" t="s">
        <v>345</v>
      </c>
      <c r="C4" s="5" t="s">
        <v>346</v>
      </c>
      <c r="D4" s="4" t="s">
        <v>478</v>
      </c>
      <c r="E4" s="4" t="s">
        <v>479</v>
      </c>
      <c r="F4" s="5" t="s">
        <v>349</v>
      </c>
      <c r="G4" s="6">
        <v>1</v>
      </c>
      <c r="H4" s="7">
        <v>0.37158760582995898</v>
      </c>
      <c r="I4" s="9">
        <f t="shared" si="0"/>
        <v>0.37158760582995898</v>
      </c>
      <c r="J4" s="10">
        <v>44327</v>
      </c>
    </row>
    <row r="5" spans="1:10" s="1" customFormat="1" ht="16.5" customHeight="1">
      <c r="A5" s="12" t="s">
        <v>12</v>
      </c>
      <c r="B5" s="13" t="s">
        <v>345</v>
      </c>
      <c r="C5" s="13" t="s">
        <v>346</v>
      </c>
      <c r="D5" s="12" t="s">
        <v>480</v>
      </c>
      <c r="E5" s="12" t="s">
        <v>481</v>
      </c>
      <c r="F5" s="13" t="s">
        <v>482</v>
      </c>
      <c r="G5" s="14">
        <v>1</v>
      </c>
      <c r="H5" s="7">
        <v>0.66047632376200505</v>
      </c>
      <c r="I5" s="9">
        <f t="shared" si="0"/>
        <v>0.66047632376200505</v>
      </c>
      <c r="J5" s="16">
        <v>44327</v>
      </c>
    </row>
    <row r="6" spans="1:10" s="1" customFormat="1" ht="16.5" customHeight="1">
      <c r="A6" s="4" t="s">
        <v>12</v>
      </c>
      <c r="B6" s="5" t="s">
        <v>345</v>
      </c>
      <c r="C6" s="5" t="s">
        <v>346</v>
      </c>
      <c r="D6" s="4" t="s">
        <v>483</v>
      </c>
      <c r="E6" s="4" t="s">
        <v>484</v>
      </c>
      <c r="F6" s="5" t="s">
        <v>349</v>
      </c>
      <c r="G6" s="6">
        <v>2</v>
      </c>
      <c r="H6" s="7">
        <v>0.24093969243986299</v>
      </c>
      <c r="I6" s="9">
        <f t="shared" si="0"/>
        <v>0.48187938487972598</v>
      </c>
      <c r="J6" s="10">
        <v>44327</v>
      </c>
    </row>
    <row r="7" spans="1:10" s="1" customFormat="1" ht="16.5" customHeight="1">
      <c r="A7" s="12" t="s">
        <v>12</v>
      </c>
      <c r="B7" s="13" t="s">
        <v>345</v>
      </c>
      <c r="C7" s="13" t="s">
        <v>346</v>
      </c>
      <c r="D7" s="12" t="s">
        <v>445</v>
      </c>
      <c r="E7" s="12" t="s">
        <v>446</v>
      </c>
      <c r="F7" s="13" t="s">
        <v>447</v>
      </c>
      <c r="G7" s="14">
        <v>0.1</v>
      </c>
      <c r="H7" s="7">
        <v>1.7257</v>
      </c>
      <c r="I7" s="9">
        <f t="shared" si="0"/>
        <v>0.17257</v>
      </c>
      <c r="J7" s="16">
        <v>45048</v>
      </c>
    </row>
    <row r="8" spans="1:10" s="1" customFormat="1" ht="16.5" customHeight="1">
      <c r="A8" s="4" t="s">
        <v>12</v>
      </c>
      <c r="B8" s="5" t="s">
        <v>345</v>
      </c>
      <c r="C8" s="5" t="s">
        <v>346</v>
      </c>
      <c r="D8" s="4" t="s">
        <v>451</v>
      </c>
      <c r="E8" s="4" t="s">
        <v>452</v>
      </c>
      <c r="F8" s="5" t="s">
        <v>448</v>
      </c>
      <c r="G8" s="6">
        <v>0.1</v>
      </c>
      <c r="H8" s="7">
        <v>1.6814</v>
      </c>
      <c r="I8" s="9">
        <f t="shared" si="0"/>
        <v>0.16814000000000001</v>
      </c>
      <c r="J8" s="10">
        <v>45048</v>
      </c>
    </row>
    <row r="9" spans="1:10" s="1" customFormat="1" ht="16.5" customHeight="1">
      <c r="A9" s="12" t="s">
        <v>12</v>
      </c>
      <c r="B9" s="13" t="s">
        <v>345</v>
      </c>
      <c r="C9" s="13" t="s">
        <v>346</v>
      </c>
      <c r="D9" s="12" t="s">
        <v>485</v>
      </c>
      <c r="E9" s="12" t="s">
        <v>486</v>
      </c>
      <c r="F9" s="13" t="s">
        <v>349</v>
      </c>
      <c r="G9" s="14">
        <v>1</v>
      </c>
      <c r="H9" s="7">
        <v>0.26550000000000001</v>
      </c>
      <c r="I9" s="9">
        <f t="shared" si="0"/>
        <v>0.26550000000000001</v>
      </c>
      <c r="J9" s="16">
        <v>44432</v>
      </c>
    </row>
    <row r="10" spans="1:10" s="1" customFormat="1" ht="16.5" customHeight="1">
      <c r="A10" s="4" t="s">
        <v>12</v>
      </c>
      <c r="B10" s="5" t="s">
        <v>345</v>
      </c>
      <c r="C10" s="5" t="s">
        <v>346</v>
      </c>
      <c r="D10" s="4" t="s">
        <v>315</v>
      </c>
      <c r="E10" s="4" t="s">
        <v>316</v>
      </c>
      <c r="F10" s="5" t="s">
        <v>349</v>
      </c>
      <c r="G10" s="6">
        <v>1</v>
      </c>
      <c r="H10" s="7">
        <v>2.5013341917067899</v>
      </c>
      <c r="I10" s="9">
        <f t="shared" si="0"/>
        <v>2.5013341917067899</v>
      </c>
      <c r="J10" s="10">
        <v>44327</v>
      </c>
    </row>
    <row r="11" spans="1:10" s="1" customFormat="1" ht="16.5" customHeight="1">
      <c r="A11" s="12" t="s">
        <v>12</v>
      </c>
      <c r="B11" s="13" t="s">
        <v>345</v>
      </c>
      <c r="C11" s="13" t="s">
        <v>346</v>
      </c>
      <c r="D11" s="12" t="s">
        <v>463</v>
      </c>
      <c r="E11" s="12" t="s">
        <v>464</v>
      </c>
      <c r="F11" s="13" t="s">
        <v>465</v>
      </c>
      <c r="G11" s="14">
        <v>4.1999999999999997E-3</v>
      </c>
      <c r="H11" s="7">
        <v>6.2127999999999997</v>
      </c>
      <c r="I11" s="9">
        <f t="shared" si="0"/>
        <v>2.6093760000000001E-2</v>
      </c>
      <c r="J11" s="16">
        <v>44773</v>
      </c>
    </row>
    <row r="12" spans="1:10" s="1" customFormat="1" ht="16.5" customHeight="1">
      <c r="A12" s="4" t="s">
        <v>12</v>
      </c>
      <c r="B12" s="5" t="s">
        <v>345</v>
      </c>
      <c r="C12" s="5" t="s">
        <v>346</v>
      </c>
      <c r="D12" s="4" t="s">
        <v>440</v>
      </c>
      <c r="E12" s="4" t="s">
        <v>441</v>
      </c>
      <c r="F12" s="5" t="s">
        <v>442</v>
      </c>
      <c r="G12" s="6">
        <v>3.7499999999999999E-2</v>
      </c>
      <c r="H12" s="7">
        <v>0.40350000000000003</v>
      </c>
      <c r="I12" s="9">
        <f t="shared" si="0"/>
        <v>1.5131250000000001E-2</v>
      </c>
      <c r="J12" s="10">
        <v>44773</v>
      </c>
    </row>
    <row r="13" spans="1:10" s="1" customFormat="1" ht="16.5" customHeight="1">
      <c r="A13" s="12" t="s">
        <v>12</v>
      </c>
      <c r="B13" s="13" t="s">
        <v>345</v>
      </c>
      <c r="C13" s="13" t="s">
        <v>346</v>
      </c>
      <c r="D13" s="12" t="s">
        <v>487</v>
      </c>
      <c r="E13" s="12" t="s">
        <v>488</v>
      </c>
      <c r="F13" s="13" t="s">
        <v>489</v>
      </c>
      <c r="G13" s="14">
        <v>2</v>
      </c>
      <c r="H13" s="7">
        <v>0.1862</v>
      </c>
      <c r="I13" s="9">
        <f t="shared" si="0"/>
        <v>0.37240000000000001</v>
      </c>
      <c r="J13" s="16">
        <v>44651</v>
      </c>
    </row>
    <row r="14" spans="1:10" s="1" customFormat="1" ht="16.5" customHeight="1">
      <c r="A14" s="4" t="s">
        <v>12</v>
      </c>
      <c r="B14" s="5" t="s">
        <v>345</v>
      </c>
      <c r="C14" s="5" t="s">
        <v>346</v>
      </c>
      <c r="D14" s="4" t="s">
        <v>490</v>
      </c>
      <c r="E14" s="4" t="s">
        <v>491</v>
      </c>
      <c r="F14" s="5" t="s">
        <v>492</v>
      </c>
      <c r="G14" s="6">
        <v>1</v>
      </c>
      <c r="H14" s="7">
        <v>1.19612240992647</v>
      </c>
      <c r="I14" s="9">
        <f t="shared" si="0"/>
        <v>1.19612240992647</v>
      </c>
      <c r="J14" s="10">
        <v>44327</v>
      </c>
    </row>
    <row r="15" spans="1:10" s="1" customFormat="1" ht="16.5" customHeight="1">
      <c r="A15" s="12" t="s">
        <v>12</v>
      </c>
      <c r="B15" s="13" t="s">
        <v>345</v>
      </c>
      <c r="C15" s="13" t="s">
        <v>346</v>
      </c>
      <c r="D15" s="12" t="s">
        <v>493</v>
      </c>
      <c r="E15" s="12" t="s">
        <v>494</v>
      </c>
      <c r="F15" s="13" t="s">
        <v>349</v>
      </c>
      <c r="G15" s="14">
        <v>1</v>
      </c>
      <c r="H15" s="7">
        <v>1.0962151052389699</v>
      </c>
      <c r="I15" s="9">
        <f t="shared" si="0"/>
        <v>1.0962151052389699</v>
      </c>
      <c r="J15" s="16">
        <v>44327</v>
      </c>
    </row>
    <row r="16" spans="1:10">
      <c r="H16" s="11" t="s">
        <v>420</v>
      </c>
      <c r="I16" s="11">
        <f>SUM(I2:I15)</f>
        <v>7.9662747733316497</v>
      </c>
    </row>
    <row r="18" spans="1:10" s="1" customFormat="1" ht="12.75">
      <c r="A18" s="2" t="s">
        <v>336</v>
      </c>
      <c r="B18" s="2" t="s">
        <v>337</v>
      </c>
      <c r="C18" s="2" t="s">
        <v>338</v>
      </c>
      <c r="D18" s="2" t="s">
        <v>339</v>
      </c>
      <c r="E18" s="2" t="s">
        <v>340</v>
      </c>
      <c r="F18" s="2" t="s">
        <v>340</v>
      </c>
      <c r="G18" s="3" t="s">
        <v>341</v>
      </c>
      <c r="H18" s="3" t="s">
        <v>342</v>
      </c>
      <c r="I18" s="3" t="s">
        <v>343</v>
      </c>
      <c r="J18" s="8" t="s">
        <v>344</v>
      </c>
    </row>
    <row r="19" spans="1:10" s="1" customFormat="1" ht="16.5" customHeight="1">
      <c r="A19" s="4" t="s">
        <v>315</v>
      </c>
      <c r="B19" s="5" t="s">
        <v>345</v>
      </c>
      <c r="C19" s="5" t="s">
        <v>346</v>
      </c>
      <c r="D19" s="4" t="s">
        <v>495</v>
      </c>
      <c r="E19" s="4" t="s">
        <v>471</v>
      </c>
      <c r="F19" s="5" t="s">
        <v>349</v>
      </c>
      <c r="G19" s="6">
        <v>1</v>
      </c>
      <c r="H19" s="7">
        <v>1.1306766742424199</v>
      </c>
      <c r="I19" s="9">
        <f t="shared" ref="I19:I24" si="1">H19*G19</f>
        <v>1.1306766742424199</v>
      </c>
      <c r="J19" s="10">
        <v>44295</v>
      </c>
    </row>
    <row r="20" spans="1:10" s="1" customFormat="1" ht="16.5" customHeight="1">
      <c r="A20" s="12" t="s">
        <v>315</v>
      </c>
      <c r="B20" s="13" t="s">
        <v>345</v>
      </c>
      <c r="C20" s="13" t="s">
        <v>346</v>
      </c>
      <c r="D20" s="12" t="s">
        <v>496</v>
      </c>
      <c r="E20" s="12" t="s">
        <v>497</v>
      </c>
      <c r="F20" s="13" t="s">
        <v>349</v>
      </c>
      <c r="G20" s="14">
        <v>2</v>
      </c>
      <c r="H20" s="7">
        <v>0.22402187506072899</v>
      </c>
      <c r="I20" s="9">
        <f t="shared" si="1"/>
        <v>0.44804375012145797</v>
      </c>
      <c r="J20" s="16">
        <v>44295</v>
      </c>
    </row>
    <row r="21" spans="1:10" s="1" customFormat="1" ht="16.5" customHeight="1">
      <c r="A21" s="4" t="s">
        <v>315</v>
      </c>
      <c r="B21" s="5" t="s">
        <v>345</v>
      </c>
      <c r="C21" s="5" t="s">
        <v>346</v>
      </c>
      <c r="D21" s="4" t="s">
        <v>498</v>
      </c>
      <c r="E21" s="4" t="s">
        <v>475</v>
      </c>
      <c r="F21" s="5" t="s">
        <v>349</v>
      </c>
      <c r="G21" s="6">
        <v>1</v>
      </c>
      <c r="H21" s="7">
        <v>0.15993154612834201</v>
      </c>
      <c r="I21" s="9">
        <f t="shared" si="1"/>
        <v>0.15993154612834201</v>
      </c>
      <c r="J21" s="10">
        <v>44295</v>
      </c>
    </row>
    <row r="22" spans="1:10" s="1" customFormat="1" ht="16.5" customHeight="1">
      <c r="A22" s="12" t="s">
        <v>315</v>
      </c>
      <c r="B22" s="13" t="s">
        <v>345</v>
      </c>
      <c r="C22" s="13" t="s">
        <v>346</v>
      </c>
      <c r="D22" s="12" t="s">
        <v>466</v>
      </c>
      <c r="E22" s="12" t="s">
        <v>467</v>
      </c>
      <c r="F22" s="13" t="s">
        <v>349</v>
      </c>
      <c r="G22" s="14">
        <v>1</v>
      </c>
      <c r="H22" s="7">
        <v>0.122682221214575</v>
      </c>
      <c r="I22" s="9">
        <f t="shared" si="1"/>
        <v>0.122682221214575</v>
      </c>
      <c r="J22" s="16">
        <v>44295</v>
      </c>
    </row>
    <row r="23" spans="1:10" s="1" customFormat="1" ht="16.5" customHeight="1">
      <c r="A23" s="4" t="s">
        <v>315</v>
      </c>
      <c r="B23" s="5" t="s">
        <v>345</v>
      </c>
      <c r="C23" s="5" t="s">
        <v>346</v>
      </c>
      <c r="D23" s="4" t="s">
        <v>468</v>
      </c>
      <c r="E23" s="4" t="s">
        <v>469</v>
      </c>
      <c r="F23" s="5" t="s">
        <v>349</v>
      </c>
      <c r="G23" s="6">
        <v>3</v>
      </c>
      <c r="H23" s="7">
        <v>0.15</v>
      </c>
      <c r="I23" s="9">
        <f t="shared" si="1"/>
        <v>0.45</v>
      </c>
      <c r="J23" s="10">
        <v>44295</v>
      </c>
    </row>
    <row r="24" spans="1:10" s="1" customFormat="1" ht="16.5" customHeight="1">
      <c r="A24" s="12" t="s">
        <v>315</v>
      </c>
      <c r="B24" s="13" t="s">
        <v>345</v>
      </c>
      <c r="C24" s="13" t="s">
        <v>346</v>
      </c>
      <c r="D24" s="12" t="s">
        <v>499</v>
      </c>
      <c r="E24" s="12" t="s">
        <v>500</v>
      </c>
      <c r="F24" s="13" t="s">
        <v>349</v>
      </c>
      <c r="G24" s="14">
        <v>1</v>
      </c>
      <c r="H24" s="7">
        <v>0.19</v>
      </c>
      <c r="I24" s="9">
        <f t="shared" si="1"/>
        <v>0.19</v>
      </c>
      <c r="J24" s="16">
        <v>44295</v>
      </c>
    </row>
    <row r="25" spans="1:10">
      <c r="H25" s="11" t="s">
        <v>420</v>
      </c>
      <c r="I25" s="11">
        <f>SUM(I19:I24)</f>
        <v>2.5013341917067899</v>
      </c>
    </row>
  </sheetData>
  <phoneticPr fontId="20" type="noConversion"/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I12" sqref="I12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0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93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1</v>
      </c>
      <c r="H2" s="7">
        <v>0.120565034394672</v>
      </c>
      <c r="I2" s="9">
        <f t="shared" ref="I2:I10" si="0">H2*G2</f>
        <v>0.120565034394672</v>
      </c>
      <c r="J2" s="10">
        <v>45324</v>
      </c>
    </row>
    <row r="3" spans="1:10" s="1" customFormat="1" ht="16.5" customHeight="1">
      <c r="A3" s="12" t="s">
        <v>93</v>
      </c>
      <c r="B3" s="13" t="s">
        <v>345</v>
      </c>
      <c r="C3" s="13" t="s">
        <v>346</v>
      </c>
      <c r="D3" s="12" t="s">
        <v>445</v>
      </c>
      <c r="E3" s="12" t="s">
        <v>446</v>
      </c>
      <c r="F3" s="13" t="s">
        <v>447</v>
      </c>
      <c r="G3" s="14">
        <v>0.25</v>
      </c>
      <c r="H3" s="7">
        <v>1.7257</v>
      </c>
      <c r="I3" s="9">
        <f t="shared" si="0"/>
        <v>0.431425</v>
      </c>
      <c r="J3" s="16">
        <v>45559</v>
      </c>
    </row>
    <row r="4" spans="1:10" s="1" customFormat="1" ht="16.5" customHeight="1">
      <c r="A4" s="4" t="s">
        <v>93</v>
      </c>
      <c r="B4" s="5" t="s">
        <v>345</v>
      </c>
      <c r="C4" s="5" t="s">
        <v>346</v>
      </c>
      <c r="D4" s="4" t="s">
        <v>866</v>
      </c>
      <c r="E4" s="4" t="s">
        <v>502</v>
      </c>
      <c r="F4" s="5" t="s">
        <v>349</v>
      </c>
      <c r="G4" s="6">
        <v>1</v>
      </c>
      <c r="H4" s="7">
        <v>1.4158999999999999</v>
      </c>
      <c r="I4" s="9">
        <f t="shared" si="0"/>
        <v>1.4158999999999999</v>
      </c>
      <c r="J4" s="10">
        <v>45324</v>
      </c>
    </row>
    <row r="5" spans="1:10" s="1" customFormat="1" ht="16.5" customHeight="1">
      <c r="A5" s="12" t="s">
        <v>93</v>
      </c>
      <c r="B5" s="13" t="s">
        <v>345</v>
      </c>
      <c r="C5" s="13" t="s">
        <v>346</v>
      </c>
      <c r="D5" s="12" t="s">
        <v>425</v>
      </c>
      <c r="E5" s="12" t="s">
        <v>426</v>
      </c>
      <c r="F5" s="13" t="s">
        <v>349</v>
      </c>
      <c r="G5" s="14">
        <v>1</v>
      </c>
      <c r="H5" s="7">
        <v>5.02055804210526</v>
      </c>
      <c r="I5" s="9">
        <f t="shared" si="0"/>
        <v>5.02055804210526</v>
      </c>
      <c r="J5" s="16">
        <v>45324</v>
      </c>
    </row>
    <row r="6" spans="1:10" s="1" customFormat="1" ht="16.5" customHeight="1">
      <c r="A6" s="4" t="s">
        <v>93</v>
      </c>
      <c r="B6" s="5" t="s">
        <v>345</v>
      </c>
      <c r="C6" s="5" t="s">
        <v>346</v>
      </c>
      <c r="D6" s="4" t="s">
        <v>427</v>
      </c>
      <c r="E6" s="4" t="s">
        <v>428</v>
      </c>
      <c r="F6" s="5" t="s">
        <v>349</v>
      </c>
      <c r="G6" s="6">
        <v>1</v>
      </c>
      <c r="H6" s="7">
        <v>3.8980493473684201</v>
      </c>
      <c r="I6" s="9">
        <f t="shared" si="0"/>
        <v>3.8980493473684201</v>
      </c>
      <c r="J6" s="10">
        <v>45324</v>
      </c>
    </row>
    <row r="7" spans="1:10" s="1" customFormat="1" ht="16.5" customHeight="1">
      <c r="A7" s="12" t="s">
        <v>93</v>
      </c>
      <c r="B7" s="13" t="s">
        <v>345</v>
      </c>
      <c r="C7" s="13" t="s">
        <v>346</v>
      </c>
      <c r="D7" s="12" t="s">
        <v>434</v>
      </c>
      <c r="E7" s="12" t="s">
        <v>435</v>
      </c>
      <c r="F7" s="13" t="s">
        <v>436</v>
      </c>
      <c r="G7" s="14">
        <v>2</v>
      </c>
      <c r="H7" s="7">
        <v>1.38</v>
      </c>
      <c r="I7" s="9">
        <f t="shared" si="0"/>
        <v>2.76</v>
      </c>
      <c r="J7" s="16">
        <v>45324</v>
      </c>
    </row>
    <row r="8" spans="1:10" s="1" customFormat="1" ht="16.5" customHeight="1">
      <c r="A8" s="4" t="s">
        <v>93</v>
      </c>
      <c r="B8" s="5" t="s">
        <v>345</v>
      </c>
      <c r="C8" s="5" t="s">
        <v>346</v>
      </c>
      <c r="D8" s="4" t="s">
        <v>437</v>
      </c>
      <c r="E8" s="4" t="s">
        <v>438</v>
      </c>
      <c r="F8" s="5" t="s">
        <v>439</v>
      </c>
      <c r="G8" s="6">
        <v>2.5000000000000001E-2</v>
      </c>
      <c r="H8" s="7">
        <v>6.1791999999999998</v>
      </c>
      <c r="I8" s="9">
        <f t="shared" si="0"/>
        <v>0.15448000000000001</v>
      </c>
      <c r="J8" s="10">
        <v>45559</v>
      </c>
    </row>
    <row r="9" spans="1:10" s="1" customFormat="1" ht="16.5" customHeight="1">
      <c r="A9" s="12" t="s">
        <v>93</v>
      </c>
      <c r="B9" s="13" t="s">
        <v>345</v>
      </c>
      <c r="C9" s="13" t="s">
        <v>346</v>
      </c>
      <c r="D9" s="12" t="s">
        <v>440</v>
      </c>
      <c r="E9" s="12" t="s">
        <v>441</v>
      </c>
      <c r="F9" s="13" t="s">
        <v>442</v>
      </c>
      <c r="G9" s="14">
        <v>2.5000000000000001E-2</v>
      </c>
      <c r="H9" s="7">
        <v>0.40350000000000003</v>
      </c>
      <c r="I9" s="9">
        <f t="shared" si="0"/>
        <v>1.0087499999999999E-2</v>
      </c>
      <c r="J9" s="16">
        <v>45559</v>
      </c>
    </row>
    <row r="10" spans="1:10" s="1" customFormat="1" ht="16.5" customHeight="1">
      <c r="A10" s="4" t="s">
        <v>93</v>
      </c>
      <c r="B10" s="5" t="s">
        <v>345</v>
      </c>
      <c r="C10" s="5" t="s">
        <v>346</v>
      </c>
      <c r="D10" s="4" t="s">
        <v>867</v>
      </c>
      <c r="E10" s="4" t="s">
        <v>868</v>
      </c>
      <c r="F10" s="5" t="s">
        <v>349</v>
      </c>
      <c r="G10" s="6">
        <v>1</v>
      </c>
      <c r="H10" s="7">
        <v>11</v>
      </c>
      <c r="I10" s="9">
        <f t="shared" si="0"/>
        <v>11</v>
      </c>
      <c r="J10" s="10">
        <v>45324</v>
      </c>
    </row>
    <row r="11" spans="1:10">
      <c r="I11" s="11">
        <f>SUM(I2:I10)</f>
        <v>24.8110649238684</v>
      </c>
    </row>
  </sheetData>
  <phoneticPr fontId="20" type="noConversion"/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H12" sqref="H12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8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47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3</v>
      </c>
      <c r="H2" s="7">
        <v>0.05</v>
      </c>
      <c r="I2" s="9">
        <f t="shared" ref="I2:I17" si="0">H2*G2</f>
        <v>0.15</v>
      </c>
      <c r="J2" s="10">
        <v>45650</v>
      </c>
    </row>
    <row r="3" spans="1:10" s="1" customFormat="1" ht="16.5" customHeight="1">
      <c r="A3" s="12" t="s">
        <v>47</v>
      </c>
      <c r="B3" s="13" t="s">
        <v>345</v>
      </c>
      <c r="C3" s="13" t="s">
        <v>346</v>
      </c>
      <c r="D3" s="12" t="s">
        <v>636</v>
      </c>
      <c r="E3" s="12" t="s">
        <v>637</v>
      </c>
      <c r="F3" s="13" t="s">
        <v>349</v>
      </c>
      <c r="G3" s="14">
        <v>0.52</v>
      </c>
      <c r="H3" s="7">
        <v>0.28318500000000002</v>
      </c>
      <c r="I3" s="9">
        <f t="shared" si="0"/>
        <v>0.1472562</v>
      </c>
      <c r="J3" s="16">
        <v>45365</v>
      </c>
    </row>
    <row r="4" spans="1:10" s="1" customFormat="1" ht="16.5" customHeight="1">
      <c r="A4" s="4" t="s">
        <v>47</v>
      </c>
      <c r="B4" s="5" t="s">
        <v>345</v>
      </c>
      <c r="C4" s="5" t="s">
        <v>346</v>
      </c>
      <c r="D4" s="4" t="s">
        <v>227</v>
      </c>
      <c r="E4" s="4" t="s">
        <v>228</v>
      </c>
      <c r="F4" s="5" t="s">
        <v>443</v>
      </c>
      <c r="G4" s="6">
        <v>2</v>
      </c>
      <c r="H4" s="7">
        <v>0.28858469243986301</v>
      </c>
      <c r="I4" s="9">
        <f t="shared" si="0"/>
        <v>0.57716938487972502</v>
      </c>
      <c r="J4" s="10">
        <v>45365</v>
      </c>
    </row>
    <row r="5" spans="1:10" s="1" customFormat="1" ht="16.5" customHeight="1">
      <c r="A5" s="12" t="s">
        <v>47</v>
      </c>
      <c r="B5" s="13" t="s">
        <v>345</v>
      </c>
      <c r="C5" s="13" t="s">
        <v>346</v>
      </c>
      <c r="D5" s="12" t="s">
        <v>223</v>
      </c>
      <c r="E5" s="12" t="s">
        <v>224</v>
      </c>
      <c r="F5" s="13" t="s">
        <v>444</v>
      </c>
      <c r="G5" s="14">
        <v>6</v>
      </c>
      <c r="H5" s="7">
        <v>0.120565034394672</v>
      </c>
      <c r="I5" s="9">
        <f t="shared" si="0"/>
        <v>0.72339020636803097</v>
      </c>
      <c r="J5" s="16">
        <v>45365</v>
      </c>
    </row>
    <row r="6" spans="1:10" s="1" customFormat="1" ht="16.5" customHeight="1">
      <c r="A6" s="4" t="s">
        <v>47</v>
      </c>
      <c r="B6" s="5" t="s">
        <v>345</v>
      </c>
      <c r="C6" s="5" t="s">
        <v>346</v>
      </c>
      <c r="D6" s="4" t="s">
        <v>640</v>
      </c>
      <c r="E6" s="4" t="s">
        <v>641</v>
      </c>
      <c r="F6" s="5" t="s">
        <v>349</v>
      </c>
      <c r="G6" s="6">
        <v>1</v>
      </c>
      <c r="H6" s="7">
        <v>0.37294327100840302</v>
      </c>
      <c r="I6" s="9">
        <f t="shared" si="0"/>
        <v>0.37294327100840302</v>
      </c>
      <c r="J6" s="10">
        <v>45417</v>
      </c>
    </row>
    <row r="7" spans="1:10" s="1" customFormat="1" ht="16.5" customHeight="1">
      <c r="A7" s="12" t="s">
        <v>47</v>
      </c>
      <c r="B7" s="13" t="s">
        <v>345</v>
      </c>
      <c r="C7" s="13" t="s">
        <v>346</v>
      </c>
      <c r="D7" s="12" t="s">
        <v>256</v>
      </c>
      <c r="E7" s="12" t="s">
        <v>257</v>
      </c>
      <c r="F7" s="13" t="s">
        <v>349</v>
      </c>
      <c r="G7" s="14">
        <v>1</v>
      </c>
      <c r="H7" s="7">
        <f>I35</f>
        <v>18.6613012188425</v>
      </c>
      <c r="I7" s="9">
        <f t="shared" si="0"/>
        <v>18.6613012188425</v>
      </c>
      <c r="J7" s="16">
        <v>45365</v>
      </c>
    </row>
    <row r="8" spans="1:10" s="1" customFormat="1" ht="16.5" customHeight="1">
      <c r="A8" s="4" t="s">
        <v>47</v>
      </c>
      <c r="B8" s="5" t="s">
        <v>345</v>
      </c>
      <c r="C8" s="5" t="s">
        <v>346</v>
      </c>
      <c r="D8" s="4" t="s">
        <v>642</v>
      </c>
      <c r="E8" s="4" t="s">
        <v>486</v>
      </c>
      <c r="F8" s="5" t="s">
        <v>349</v>
      </c>
      <c r="G8" s="6">
        <v>1</v>
      </c>
      <c r="H8" s="7">
        <v>0.77900000000000003</v>
      </c>
      <c r="I8" s="9">
        <f t="shared" si="0"/>
        <v>0.77900000000000003</v>
      </c>
      <c r="J8" s="10">
        <v>45417</v>
      </c>
    </row>
    <row r="9" spans="1:10" s="1" customFormat="1" ht="16.5" customHeight="1">
      <c r="A9" s="12" t="s">
        <v>47</v>
      </c>
      <c r="B9" s="13" t="s">
        <v>345</v>
      </c>
      <c r="C9" s="13" t="s">
        <v>346</v>
      </c>
      <c r="D9" s="12" t="s">
        <v>483</v>
      </c>
      <c r="E9" s="12" t="s">
        <v>484</v>
      </c>
      <c r="F9" s="13" t="s">
        <v>349</v>
      </c>
      <c r="G9" s="14">
        <v>1</v>
      </c>
      <c r="H9" s="7">
        <v>0.24093969243986299</v>
      </c>
      <c r="I9" s="9">
        <f t="shared" si="0"/>
        <v>0.24093969243986299</v>
      </c>
      <c r="J9" s="16">
        <v>45365</v>
      </c>
    </row>
    <row r="10" spans="1:10" s="1" customFormat="1" ht="16.5" customHeight="1">
      <c r="A10" s="4" t="s">
        <v>47</v>
      </c>
      <c r="B10" s="5" t="s">
        <v>345</v>
      </c>
      <c r="C10" s="5" t="s">
        <v>346</v>
      </c>
      <c r="D10" s="4" t="s">
        <v>445</v>
      </c>
      <c r="E10" s="4" t="s">
        <v>446</v>
      </c>
      <c r="F10" s="5" t="s">
        <v>447</v>
      </c>
      <c r="G10" s="6">
        <v>0.22</v>
      </c>
      <c r="H10" s="7">
        <v>1.7257</v>
      </c>
      <c r="I10" s="9">
        <f t="shared" si="0"/>
        <v>0.37965399999999999</v>
      </c>
      <c r="J10" s="10">
        <v>45365</v>
      </c>
    </row>
    <row r="11" spans="1:10" s="1" customFormat="1" ht="16.5" customHeight="1">
      <c r="A11" s="12" t="s">
        <v>47</v>
      </c>
      <c r="B11" s="13" t="s">
        <v>345</v>
      </c>
      <c r="C11" s="13" t="s">
        <v>346</v>
      </c>
      <c r="D11" s="12" t="s">
        <v>332</v>
      </c>
      <c r="E11" s="12" t="s">
        <v>333</v>
      </c>
      <c r="F11" s="13" t="s">
        <v>448</v>
      </c>
      <c r="G11" s="14">
        <v>1.39</v>
      </c>
      <c r="H11" s="7">
        <v>1.6814</v>
      </c>
      <c r="I11" s="9">
        <f t="shared" si="0"/>
        <v>2.3371460000000002</v>
      </c>
      <c r="J11" s="16">
        <v>45365</v>
      </c>
    </row>
    <row r="12" spans="1:10" s="1" customFormat="1" ht="16.5" customHeight="1">
      <c r="A12" s="4" t="s">
        <v>47</v>
      </c>
      <c r="B12" s="5" t="s">
        <v>345</v>
      </c>
      <c r="C12" s="5" t="s">
        <v>346</v>
      </c>
      <c r="D12" s="4" t="s">
        <v>643</v>
      </c>
      <c r="E12" s="4" t="s">
        <v>644</v>
      </c>
      <c r="F12" s="5" t="s">
        <v>349</v>
      </c>
      <c r="G12" s="6">
        <v>1</v>
      </c>
      <c r="H12" s="7">
        <v>0.53</v>
      </c>
      <c r="I12" s="9">
        <f t="shared" si="0"/>
        <v>0.53</v>
      </c>
      <c r="J12" s="10">
        <v>45365</v>
      </c>
    </row>
    <row r="13" spans="1:10" s="1" customFormat="1" ht="16.5" customHeight="1">
      <c r="A13" s="12" t="s">
        <v>47</v>
      </c>
      <c r="B13" s="13" t="s">
        <v>345</v>
      </c>
      <c r="C13" s="13" t="s">
        <v>346</v>
      </c>
      <c r="D13" s="12" t="s">
        <v>645</v>
      </c>
      <c r="E13" s="12" t="s">
        <v>646</v>
      </c>
      <c r="F13" s="13" t="s">
        <v>349</v>
      </c>
      <c r="G13" s="14">
        <v>1</v>
      </c>
      <c r="H13" s="7">
        <v>1.05755528846154</v>
      </c>
      <c r="I13" s="9">
        <f t="shared" si="0"/>
        <v>1.05755528846154</v>
      </c>
      <c r="J13" s="16">
        <v>45503</v>
      </c>
    </row>
    <row r="14" spans="1:10" s="1" customFormat="1" ht="16.5" customHeight="1">
      <c r="A14" s="4" t="s">
        <v>47</v>
      </c>
      <c r="B14" s="5" t="s">
        <v>345</v>
      </c>
      <c r="C14" s="5" t="s">
        <v>346</v>
      </c>
      <c r="D14" s="4" t="s">
        <v>647</v>
      </c>
      <c r="E14" s="4" t="s">
        <v>314</v>
      </c>
      <c r="F14" s="5" t="s">
        <v>648</v>
      </c>
      <c r="G14" s="6">
        <v>3</v>
      </c>
      <c r="H14" s="7">
        <v>0.14219999999999999</v>
      </c>
      <c r="I14" s="9">
        <f t="shared" si="0"/>
        <v>0.42659999999999998</v>
      </c>
      <c r="J14" s="10">
        <v>45365</v>
      </c>
    </row>
    <row r="15" spans="1:10" s="1" customFormat="1" ht="16.5" customHeight="1">
      <c r="A15" s="12" t="s">
        <v>47</v>
      </c>
      <c r="B15" s="13" t="s">
        <v>345</v>
      </c>
      <c r="C15" s="13" t="s">
        <v>346</v>
      </c>
      <c r="D15" s="12" t="s">
        <v>463</v>
      </c>
      <c r="E15" s="12" t="s">
        <v>464</v>
      </c>
      <c r="F15" s="13" t="s">
        <v>465</v>
      </c>
      <c r="G15" s="14">
        <v>0.02</v>
      </c>
      <c r="H15" s="7">
        <v>6.2127999999999997</v>
      </c>
      <c r="I15" s="9">
        <f t="shared" si="0"/>
        <v>0.12425600000000001</v>
      </c>
      <c r="J15" s="16">
        <v>45503</v>
      </c>
    </row>
    <row r="16" spans="1:10" s="1" customFormat="1" ht="16.5" customHeight="1">
      <c r="A16" s="4" t="s">
        <v>47</v>
      </c>
      <c r="B16" s="5" t="s">
        <v>345</v>
      </c>
      <c r="C16" s="5" t="s">
        <v>346</v>
      </c>
      <c r="D16" s="4" t="s">
        <v>440</v>
      </c>
      <c r="E16" s="4" t="s">
        <v>441</v>
      </c>
      <c r="F16" s="5" t="s">
        <v>442</v>
      </c>
      <c r="G16" s="6">
        <v>0.1</v>
      </c>
      <c r="H16" s="7">
        <v>0.40350000000000003</v>
      </c>
      <c r="I16" s="9">
        <f t="shared" si="0"/>
        <v>4.0349999999999997E-2</v>
      </c>
      <c r="J16" s="10">
        <v>45503</v>
      </c>
    </row>
    <row r="17" spans="1:10" s="1" customFormat="1" ht="16.5" customHeight="1">
      <c r="A17" s="12" t="s">
        <v>47</v>
      </c>
      <c r="B17" s="13" t="s">
        <v>345</v>
      </c>
      <c r="C17" s="13" t="s">
        <v>346</v>
      </c>
      <c r="D17" s="12" t="s">
        <v>798</v>
      </c>
      <c r="E17" s="12" t="s">
        <v>799</v>
      </c>
      <c r="F17" s="13" t="s">
        <v>800</v>
      </c>
      <c r="G17" s="14">
        <v>1</v>
      </c>
      <c r="H17" s="7">
        <v>0.36</v>
      </c>
      <c r="I17" s="9">
        <f t="shared" si="0"/>
        <v>0.36</v>
      </c>
      <c r="J17" s="16">
        <v>45650</v>
      </c>
    </row>
    <row r="18" spans="1:10">
      <c r="I18" s="11">
        <f>SUM(I2:I17)</f>
        <v>26.907561262000002</v>
      </c>
    </row>
    <row r="20" spans="1:10" s="1" customFormat="1" ht="12.75">
      <c r="A20" s="2" t="s">
        <v>336</v>
      </c>
      <c r="B20" s="2" t="s">
        <v>337</v>
      </c>
      <c r="C20" s="2" t="s">
        <v>338</v>
      </c>
      <c r="D20" s="2" t="s">
        <v>339</v>
      </c>
      <c r="E20" s="2" t="s">
        <v>340</v>
      </c>
      <c r="F20" s="2" t="s">
        <v>340</v>
      </c>
      <c r="G20" s="3" t="s">
        <v>341</v>
      </c>
      <c r="H20" s="3" t="s">
        <v>342</v>
      </c>
      <c r="I20" s="3" t="s">
        <v>343</v>
      </c>
      <c r="J20" s="8" t="s">
        <v>344</v>
      </c>
    </row>
    <row r="21" spans="1:10" s="1" customFormat="1" ht="16.5" customHeight="1">
      <c r="A21" s="4" t="s">
        <v>256</v>
      </c>
      <c r="B21" s="5" t="s">
        <v>345</v>
      </c>
      <c r="C21" s="5" t="s">
        <v>346</v>
      </c>
      <c r="D21" s="4" t="s">
        <v>652</v>
      </c>
      <c r="E21" s="4" t="s">
        <v>653</v>
      </c>
      <c r="F21" s="5" t="s">
        <v>349</v>
      </c>
      <c r="G21" s="6">
        <v>3</v>
      </c>
      <c r="H21" s="7">
        <v>0.13270000000000001</v>
      </c>
      <c r="I21" s="9">
        <f t="shared" ref="I21:I34" si="1">H21*G21</f>
        <v>0.39810000000000001</v>
      </c>
      <c r="J21" s="10">
        <v>44327</v>
      </c>
    </row>
    <row r="22" spans="1:10" s="1" customFormat="1" ht="16.5" customHeight="1">
      <c r="A22" s="12" t="s">
        <v>256</v>
      </c>
      <c r="B22" s="13" t="s">
        <v>345</v>
      </c>
      <c r="C22" s="13" t="s">
        <v>346</v>
      </c>
      <c r="D22" s="12" t="s">
        <v>654</v>
      </c>
      <c r="E22" s="12" t="s">
        <v>655</v>
      </c>
      <c r="F22" s="13" t="s">
        <v>656</v>
      </c>
      <c r="G22" s="14">
        <v>1</v>
      </c>
      <c r="H22" s="7">
        <v>2.3894000000000002</v>
      </c>
      <c r="I22" s="9">
        <f t="shared" si="1"/>
        <v>2.3894000000000002</v>
      </c>
      <c r="J22" s="16">
        <v>44328</v>
      </c>
    </row>
    <row r="23" spans="1:10" s="1" customFormat="1" ht="16.5" customHeight="1">
      <c r="A23" s="4" t="s">
        <v>256</v>
      </c>
      <c r="B23" s="5" t="s">
        <v>345</v>
      </c>
      <c r="C23" s="5" t="s">
        <v>346</v>
      </c>
      <c r="D23" s="4" t="s">
        <v>657</v>
      </c>
      <c r="E23" s="4" t="s">
        <v>471</v>
      </c>
      <c r="F23" s="5" t="s">
        <v>349</v>
      </c>
      <c r="G23" s="6">
        <v>1</v>
      </c>
      <c r="H23" s="7">
        <v>1.55695201710526</v>
      </c>
      <c r="I23" s="9">
        <f t="shared" si="1"/>
        <v>1.55695201710526</v>
      </c>
      <c r="J23" s="10">
        <v>44327</v>
      </c>
    </row>
    <row r="24" spans="1:10" s="1" customFormat="1" ht="16.5" customHeight="1">
      <c r="A24" s="12" t="s">
        <v>256</v>
      </c>
      <c r="B24" s="13" t="s">
        <v>345</v>
      </c>
      <c r="C24" s="13" t="s">
        <v>346</v>
      </c>
      <c r="D24" s="12" t="s">
        <v>658</v>
      </c>
      <c r="E24" s="12" t="s">
        <v>659</v>
      </c>
      <c r="F24" s="13" t="s">
        <v>660</v>
      </c>
      <c r="G24" s="14">
        <v>1</v>
      </c>
      <c r="H24" s="7">
        <v>0.94186514543269195</v>
      </c>
      <c r="I24" s="9">
        <f t="shared" si="1"/>
        <v>0.94186514543269195</v>
      </c>
      <c r="J24" s="16">
        <v>44327</v>
      </c>
    </row>
    <row r="25" spans="1:10" s="1" customFormat="1" ht="16.5" customHeight="1">
      <c r="A25" s="4" t="s">
        <v>256</v>
      </c>
      <c r="B25" s="5" t="s">
        <v>345</v>
      </c>
      <c r="C25" s="5" t="s">
        <v>346</v>
      </c>
      <c r="D25" s="4" t="s">
        <v>661</v>
      </c>
      <c r="E25" s="4" t="s">
        <v>662</v>
      </c>
      <c r="F25" s="5" t="s">
        <v>663</v>
      </c>
      <c r="G25" s="6">
        <v>1</v>
      </c>
      <c r="H25" s="7">
        <v>0.92870837199519196</v>
      </c>
      <c r="I25" s="9">
        <f t="shared" si="1"/>
        <v>0.92870837199519196</v>
      </c>
      <c r="J25" s="10">
        <v>44327</v>
      </c>
    </row>
    <row r="26" spans="1:10" s="1" customFormat="1" ht="16.5" customHeight="1">
      <c r="A26" s="12" t="s">
        <v>256</v>
      </c>
      <c r="B26" s="13" t="s">
        <v>345</v>
      </c>
      <c r="C26" s="13" t="s">
        <v>346</v>
      </c>
      <c r="D26" s="12" t="s">
        <v>664</v>
      </c>
      <c r="E26" s="12" t="s">
        <v>665</v>
      </c>
      <c r="F26" s="13" t="s">
        <v>666</v>
      </c>
      <c r="G26" s="14">
        <v>1</v>
      </c>
      <c r="H26" s="7">
        <v>0.94784549699519205</v>
      </c>
      <c r="I26" s="9">
        <f t="shared" si="1"/>
        <v>0.94784549699519205</v>
      </c>
      <c r="J26" s="16">
        <v>44327</v>
      </c>
    </row>
    <row r="27" spans="1:10" s="1" customFormat="1" ht="16.5" customHeight="1">
      <c r="A27" s="4" t="s">
        <v>256</v>
      </c>
      <c r="B27" s="5" t="s">
        <v>345</v>
      </c>
      <c r="C27" s="5" t="s">
        <v>346</v>
      </c>
      <c r="D27" s="4" t="s">
        <v>667</v>
      </c>
      <c r="E27" s="4" t="s">
        <v>475</v>
      </c>
      <c r="F27" s="5" t="s">
        <v>349</v>
      </c>
      <c r="G27" s="6">
        <v>1</v>
      </c>
      <c r="H27" s="7">
        <v>4.05</v>
      </c>
      <c r="I27" s="9">
        <f t="shared" si="1"/>
        <v>4.05</v>
      </c>
      <c r="J27" s="10">
        <v>44327</v>
      </c>
    </row>
    <row r="28" spans="1:10" s="1" customFormat="1" ht="16.5" customHeight="1">
      <c r="A28" s="12" t="s">
        <v>256</v>
      </c>
      <c r="B28" s="13" t="s">
        <v>345</v>
      </c>
      <c r="C28" s="13" t="s">
        <v>346</v>
      </c>
      <c r="D28" s="12" t="s">
        <v>668</v>
      </c>
      <c r="E28" s="12" t="s">
        <v>669</v>
      </c>
      <c r="F28" s="13" t="s">
        <v>349</v>
      </c>
      <c r="G28" s="14">
        <v>1</v>
      </c>
      <c r="H28" s="7">
        <v>1.437294625</v>
      </c>
      <c r="I28" s="9">
        <f t="shared" si="1"/>
        <v>1.437294625</v>
      </c>
      <c r="J28" s="16">
        <v>44327</v>
      </c>
    </row>
    <row r="29" spans="1:10" s="1" customFormat="1" ht="16.5" customHeight="1">
      <c r="A29" s="4" t="s">
        <v>256</v>
      </c>
      <c r="B29" s="5" t="s">
        <v>345</v>
      </c>
      <c r="C29" s="5" t="s">
        <v>346</v>
      </c>
      <c r="D29" s="4" t="s">
        <v>670</v>
      </c>
      <c r="E29" s="4" t="s">
        <v>671</v>
      </c>
      <c r="F29" s="5" t="s">
        <v>672</v>
      </c>
      <c r="G29" s="6">
        <v>1</v>
      </c>
      <c r="H29" s="7">
        <v>0.40974133190476197</v>
      </c>
      <c r="I29" s="9">
        <f t="shared" si="1"/>
        <v>0.40974133190476197</v>
      </c>
      <c r="J29" s="10">
        <v>44327</v>
      </c>
    </row>
    <row r="30" spans="1:10" s="1" customFormat="1" ht="16.5" customHeight="1">
      <c r="A30" s="12" t="s">
        <v>256</v>
      </c>
      <c r="B30" s="13" t="s">
        <v>345</v>
      </c>
      <c r="C30" s="13" t="s">
        <v>346</v>
      </c>
      <c r="D30" s="12" t="s">
        <v>673</v>
      </c>
      <c r="E30" s="12" t="s">
        <v>674</v>
      </c>
      <c r="F30" s="13" t="s">
        <v>349</v>
      </c>
      <c r="G30" s="14">
        <v>2</v>
      </c>
      <c r="H30" s="7">
        <v>0.12039999999999999</v>
      </c>
      <c r="I30" s="9">
        <f t="shared" si="1"/>
        <v>0.24079999999999999</v>
      </c>
      <c r="J30" s="16">
        <v>44327</v>
      </c>
    </row>
    <row r="31" spans="1:10" s="1" customFormat="1" ht="16.5" customHeight="1">
      <c r="A31" s="4" t="s">
        <v>256</v>
      </c>
      <c r="B31" s="5" t="s">
        <v>345</v>
      </c>
      <c r="C31" s="5" t="s">
        <v>346</v>
      </c>
      <c r="D31" s="4" t="s">
        <v>675</v>
      </c>
      <c r="E31" s="4" t="s">
        <v>676</v>
      </c>
      <c r="F31" s="5" t="s">
        <v>349</v>
      </c>
      <c r="G31" s="6">
        <v>1</v>
      </c>
      <c r="H31" s="7">
        <v>0.32450275409356699</v>
      </c>
      <c r="I31" s="9">
        <f t="shared" si="1"/>
        <v>0.32450275409356699</v>
      </c>
      <c r="J31" s="10">
        <v>44327</v>
      </c>
    </row>
    <row r="32" spans="1:10" s="1" customFormat="1" ht="16.5" customHeight="1">
      <c r="A32" s="12" t="s">
        <v>256</v>
      </c>
      <c r="B32" s="13" t="s">
        <v>345</v>
      </c>
      <c r="C32" s="13" t="s">
        <v>346</v>
      </c>
      <c r="D32" s="12" t="s">
        <v>677</v>
      </c>
      <c r="E32" s="12" t="s">
        <v>678</v>
      </c>
      <c r="F32" s="13" t="s">
        <v>349</v>
      </c>
      <c r="G32" s="14">
        <v>1</v>
      </c>
      <c r="H32" s="7">
        <v>0.27373901198830403</v>
      </c>
      <c r="I32" s="9">
        <f t="shared" si="1"/>
        <v>0.27373901198830403</v>
      </c>
      <c r="J32" s="16">
        <v>44327</v>
      </c>
    </row>
    <row r="33" spans="1:10" s="1" customFormat="1" ht="16.5" customHeight="1">
      <c r="A33" s="4" t="s">
        <v>256</v>
      </c>
      <c r="B33" s="5" t="s">
        <v>345</v>
      </c>
      <c r="C33" s="5" t="s">
        <v>346</v>
      </c>
      <c r="D33" s="4" t="s">
        <v>679</v>
      </c>
      <c r="E33" s="4" t="s">
        <v>680</v>
      </c>
      <c r="F33" s="5" t="s">
        <v>349</v>
      </c>
      <c r="G33" s="6">
        <v>2</v>
      </c>
      <c r="H33" s="7">
        <v>0.18647623216374301</v>
      </c>
      <c r="I33" s="9">
        <f t="shared" si="1"/>
        <v>0.37295246432748602</v>
      </c>
      <c r="J33" s="10">
        <v>44327</v>
      </c>
    </row>
    <row r="34" spans="1:10" s="1" customFormat="1" ht="16.5" customHeight="1">
      <c r="A34" s="12" t="s">
        <v>256</v>
      </c>
      <c r="B34" s="13" t="s">
        <v>345</v>
      </c>
      <c r="C34" s="13" t="s">
        <v>346</v>
      </c>
      <c r="D34" s="12" t="s">
        <v>681</v>
      </c>
      <c r="E34" s="12" t="s">
        <v>682</v>
      </c>
      <c r="F34" s="13" t="s">
        <v>683</v>
      </c>
      <c r="G34" s="14">
        <v>2</v>
      </c>
      <c r="H34" s="7">
        <v>2.1947000000000001</v>
      </c>
      <c r="I34" s="9">
        <f t="shared" si="1"/>
        <v>4.3894000000000002</v>
      </c>
      <c r="J34" s="16">
        <v>44327</v>
      </c>
    </row>
    <row r="35" spans="1:10">
      <c r="I35" s="11">
        <f>SUM(I21:I34)</f>
        <v>18.6613012188425</v>
      </c>
    </row>
  </sheetData>
  <phoneticPr fontId="20" type="noConversion"/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P25" sqref="P25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75" customWidth="1"/>
    <col min="6" max="6" width="8.6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48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1</v>
      </c>
      <c r="H2" s="7">
        <v>0.05</v>
      </c>
      <c r="I2" s="9">
        <f t="shared" ref="I2:I13" si="0">H2*G2</f>
        <v>0.05</v>
      </c>
      <c r="J2" s="10">
        <v>45365</v>
      </c>
    </row>
    <row r="3" spans="1:10" s="1" customFormat="1" ht="16.5" customHeight="1">
      <c r="A3" s="12" t="s">
        <v>48</v>
      </c>
      <c r="B3" s="13" t="s">
        <v>345</v>
      </c>
      <c r="C3" s="13" t="s">
        <v>346</v>
      </c>
      <c r="D3" s="12" t="s">
        <v>636</v>
      </c>
      <c r="E3" s="12" t="s">
        <v>637</v>
      </c>
      <c r="F3" s="13" t="s">
        <v>349</v>
      </c>
      <c r="G3" s="14">
        <v>0.12</v>
      </c>
      <c r="H3" s="7">
        <v>0.28318500000000002</v>
      </c>
      <c r="I3" s="9">
        <f t="shared" si="0"/>
        <v>3.3982199999999997E-2</v>
      </c>
      <c r="J3" s="16">
        <v>45365</v>
      </c>
    </row>
    <row r="4" spans="1:10" s="1" customFormat="1" ht="16.5" customHeight="1">
      <c r="A4" s="4" t="s">
        <v>48</v>
      </c>
      <c r="B4" s="5" t="s">
        <v>345</v>
      </c>
      <c r="C4" s="5" t="s">
        <v>346</v>
      </c>
      <c r="D4" s="4" t="s">
        <v>227</v>
      </c>
      <c r="E4" s="4" t="s">
        <v>228</v>
      </c>
      <c r="F4" s="5" t="s">
        <v>443</v>
      </c>
      <c r="G4" s="6">
        <v>2</v>
      </c>
      <c r="H4" s="7">
        <v>0.28858469243986301</v>
      </c>
      <c r="I4" s="9">
        <f t="shared" si="0"/>
        <v>0.57716938487972502</v>
      </c>
      <c r="J4" s="10">
        <v>45365</v>
      </c>
    </row>
    <row r="5" spans="1:10" s="1" customFormat="1" ht="16.5" customHeight="1">
      <c r="A5" s="12" t="s">
        <v>48</v>
      </c>
      <c r="B5" s="13" t="s">
        <v>345</v>
      </c>
      <c r="C5" s="13" t="s">
        <v>346</v>
      </c>
      <c r="D5" s="12" t="s">
        <v>223</v>
      </c>
      <c r="E5" s="12" t="s">
        <v>224</v>
      </c>
      <c r="F5" s="13" t="s">
        <v>444</v>
      </c>
      <c r="G5" s="14">
        <v>6</v>
      </c>
      <c r="H5" s="7">
        <v>0.120565034394672</v>
      </c>
      <c r="I5" s="9">
        <f t="shared" si="0"/>
        <v>0.72339020636803097</v>
      </c>
      <c r="J5" s="16">
        <v>45365</v>
      </c>
    </row>
    <row r="6" spans="1:10" s="1" customFormat="1" ht="16.5" customHeight="1">
      <c r="A6" s="4" t="s">
        <v>48</v>
      </c>
      <c r="B6" s="5" t="s">
        <v>345</v>
      </c>
      <c r="C6" s="5" t="s">
        <v>346</v>
      </c>
      <c r="D6" s="4" t="s">
        <v>640</v>
      </c>
      <c r="E6" s="4" t="s">
        <v>641</v>
      </c>
      <c r="F6" s="5" t="s">
        <v>349</v>
      </c>
      <c r="G6" s="6">
        <v>1</v>
      </c>
      <c r="H6" s="7">
        <v>0.37294327100840302</v>
      </c>
      <c r="I6" s="9">
        <f t="shared" si="0"/>
        <v>0.37294327100840302</v>
      </c>
      <c r="J6" s="10">
        <v>45417</v>
      </c>
    </row>
    <row r="7" spans="1:10" s="1" customFormat="1" ht="16.5" customHeight="1">
      <c r="A7" s="12" t="s">
        <v>48</v>
      </c>
      <c r="B7" s="13" t="s">
        <v>345</v>
      </c>
      <c r="C7" s="13" t="s">
        <v>346</v>
      </c>
      <c r="D7" s="12" t="s">
        <v>642</v>
      </c>
      <c r="E7" s="12" t="s">
        <v>486</v>
      </c>
      <c r="F7" s="13" t="s">
        <v>349</v>
      </c>
      <c r="G7" s="14">
        <v>1</v>
      </c>
      <c r="H7" s="7">
        <v>0.77900000000000003</v>
      </c>
      <c r="I7" s="9">
        <f t="shared" si="0"/>
        <v>0.77900000000000003</v>
      </c>
      <c r="J7" s="16">
        <v>45417</v>
      </c>
    </row>
    <row r="8" spans="1:10" s="1" customFormat="1" ht="16.5" customHeight="1">
      <c r="A8" s="4" t="s">
        <v>48</v>
      </c>
      <c r="B8" s="5" t="s">
        <v>345</v>
      </c>
      <c r="C8" s="5" t="s">
        <v>346</v>
      </c>
      <c r="D8" s="4" t="s">
        <v>445</v>
      </c>
      <c r="E8" s="4" t="s">
        <v>446</v>
      </c>
      <c r="F8" s="5" t="s">
        <v>447</v>
      </c>
      <c r="G8" s="6">
        <v>0.68</v>
      </c>
      <c r="H8" s="7">
        <v>1.7257</v>
      </c>
      <c r="I8" s="9">
        <f t="shared" si="0"/>
        <v>1.173476</v>
      </c>
      <c r="J8" s="10">
        <v>45365</v>
      </c>
    </row>
    <row r="9" spans="1:10" s="1" customFormat="1" ht="16.5" customHeight="1">
      <c r="A9" s="12" t="s">
        <v>48</v>
      </c>
      <c r="B9" s="13" t="s">
        <v>345</v>
      </c>
      <c r="C9" s="13" t="s">
        <v>346</v>
      </c>
      <c r="D9" s="12" t="s">
        <v>332</v>
      </c>
      <c r="E9" s="12" t="s">
        <v>333</v>
      </c>
      <c r="F9" s="13" t="s">
        <v>448</v>
      </c>
      <c r="G9" s="14">
        <v>1.06</v>
      </c>
      <c r="H9" s="7">
        <v>1.6814</v>
      </c>
      <c r="I9" s="9">
        <f t="shared" si="0"/>
        <v>1.782284</v>
      </c>
      <c r="J9" s="16">
        <v>45365</v>
      </c>
    </row>
    <row r="10" spans="1:10" s="1" customFormat="1" ht="16.5" customHeight="1">
      <c r="A10" s="4" t="s">
        <v>48</v>
      </c>
      <c r="B10" s="5" t="s">
        <v>345</v>
      </c>
      <c r="C10" s="5" t="s">
        <v>346</v>
      </c>
      <c r="D10" s="4" t="s">
        <v>643</v>
      </c>
      <c r="E10" s="4" t="s">
        <v>644</v>
      </c>
      <c r="F10" s="5" t="s">
        <v>349</v>
      </c>
      <c r="G10" s="6">
        <v>1</v>
      </c>
      <c r="H10" s="7">
        <v>0.53</v>
      </c>
      <c r="I10" s="9">
        <f t="shared" si="0"/>
        <v>0.53</v>
      </c>
      <c r="J10" s="10">
        <v>45365</v>
      </c>
    </row>
    <row r="11" spans="1:10" s="1" customFormat="1" ht="16.5" customHeight="1">
      <c r="A11" s="12" t="s">
        <v>48</v>
      </c>
      <c r="B11" s="13" t="s">
        <v>345</v>
      </c>
      <c r="C11" s="13" t="s">
        <v>346</v>
      </c>
      <c r="D11" s="12" t="s">
        <v>997</v>
      </c>
      <c r="E11" s="12" t="s">
        <v>646</v>
      </c>
      <c r="F11" s="13" t="s">
        <v>349</v>
      </c>
      <c r="G11" s="14">
        <v>1</v>
      </c>
      <c r="H11" s="7">
        <v>1.7064820394736799</v>
      </c>
      <c r="I11" s="9">
        <f t="shared" si="0"/>
        <v>1.7064820394736799</v>
      </c>
      <c r="J11" s="16">
        <v>45417</v>
      </c>
    </row>
    <row r="12" spans="1:10" s="1" customFormat="1" ht="16.5" customHeight="1">
      <c r="A12" s="4" t="s">
        <v>48</v>
      </c>
      <c r="B12" s="5" t="s">
        <v>345</v>
      </c>
      <c r="C12" s="5" t="s">
        <v>346</v>
      </c>
      <c r="D12" s="4" t="s">
        <v>998</v>
      </c>
      <c r="E12" s="4" t="s">
        <v>999</v>
      </c>
      <c r="F12" s="5" t="s">
        <v>349</v>
      </c>
      <c r="G12" s="6">
        <v>1</v>
      </c>
      <c r="H12" s="7">
        <f>I31</f>
        <v>18.6613012188425</v>
      </c>
      <c r="I12" s="9">
        <f t="shared" si="0"/>
        <v>18.6613012188425</v>
      </c>
      <c r="J12" s="10">
        <v>45365</v>
      </c>
    </row>
    <row r="13" spans="1:10" s="1" customFormat="1" ht="16.5" customHeight="1">
      <c r="A13" s="12" t="s">
        <v>48</v>
      </c>
      <c r="B13" s="13" t="s">
        <v>345</v>
      </c>
      <c r="C13" s="13" t="s">
        <v>346</v>
      </c>
      <c r="D13" s="12" t="s">
        <v>647</v>
      </c>
      <c r="E13" s="12" t="s">
        <v>314</v>
      </c>
      <c r="F13" s="13" t="s">
        <v>648</v>
      </c>
      <c r="G13" s="14">
        <v>3</v>
      </c>
      <c r="H13" s="7">
        <v>0.14219999999999999</v>
      </c>
      <c r="I13" s="9">
        <f t="shared" si="0"/>
        <v>0.42659999999999998</v>
      </c>
      <c r="J13" s="16">
        <v>45365</v>
      </c>
    </row>
    <row r="14" spans="1:10">
      <c r="I14" s="11">
        <f>SUM(I2:I13)</f>
        <v>26.816628320572299</v>
      </c>
    </row>
    <row r="16" spans="1:10" s="1" customFormat="1" ht="12.75">
      <c r="A16" s="2" t="s">
        <v>336</v>
      </c>
      <c r="B16" s="2" t="s">
        <v>337</v>
      </c>
      <c r="C16" s="2" t="s">
        <v>338</v>
      </c>
      <c r="D16" s="2" t="s">
        <v>339</v>
      </c>
      <c r="E16" s="2" t="s">
        <v>340</v>
      </c>
      <c r="F16" s="2" t="s">
        <v>340</v>
      </c>
      <c r="G16" s="3" t="s">
        <v>341</v>
      </c>
      <c r="H16" s="3" t="s">
        <v>342</v>
      </c>
      <c r="I16" s="3" t="s">
        <v>343</v>
      </c>
      <c r="J16" s="8" t="s">
        <v>344</v>
      </c>
    </row>
    <row r="17" spans="1:10" s="1" customFormat="1" ht="16.5" customHeight="1">
      <c r="A17" s="4" t="s">
        <v>998</v>
      </c>
      <c r="B17" s="5" t="s">
        <v>345</v>
      </c>
      <c r="C17" s="5" t="s">
        <v>346</v>
      </c>
      <c r="D17" s="4" t="s">
        <v>652</v>
      </c>
      <c r="E17" s="4" t="s">
        <v>653</v>
      </c>
      <c r="F17" s="5" t="s">
        <v>349</v>
      </c>
      <c r="G17" s="6">
        <v>3</v>
      </c>
      <c r="H17" s="7">
        <v>0.13270000000000001</v>
      </c>
      <c r="I17" s="9">
        <f t="shared" ref="I17:I30" si="1">H17*G17</f>
        <v>0.39810000000000001</v>
      </c>
      <c r="J17" s="10">
        <v>45371</v>
      </c>
    </row>
    <row r="18" spans="1:10" s="1" customFormat="1" ht="16.5" customHeight="1">
      <c r="A18" s="12" t="s">
        <v>998</v>
      </c>
      <c r="B18" s="13" t="s">
        <v>345</v>
      </c>
      <c r="C18" s="13" t="s">
        <v>346</v>
      </c>
      <c r="D18" s="12" t="s">
        <v>654</v>
      </c>
      <c r="E18" s="12" t="s">
        <v>655</v>
      </c>
      <c r="F18" s="13" t="s">
        <v>656</v>
      </c>
      <c r="G18" s="14">
        <v>1</v>
      </c>
      <c r="H18" s="7">
        <v>2.3894000000000002</v>
      </c>
      <c r="I18" s="9">
        <f t="shared" si="1"/>
        <v>2.3894000000000002</v>
      </c>
      <c r="J18" s="16">
        <v>45371</v>
      </c>
    </row>
    <row r="19" spans="1:10" s="1" customFormat="1" ht="16.5" customHeight="1">
      <c r="A19" s="4" t="s">
        <v>998</v>
      </c>
      <c r="B19" s="5" t="s">
        <v>345</v>
      </c>
      <c r="C19" s="5" t="s">
        <v>346</v>
      </c>
      <c r="D19" s="4" t="s">
        <v>657</v>
      </c>
      <c r="E19" s="4" t="s">
        <v>471</v>
      </c>
      <c r="F19" s="5" t="s">
        <v>349</v>
      </c>
      <c r="G19" s="6">
        <v>1</v>
      </c>
      <c r="H19" s="7">
        <v>1.55695201710526</v>
      </c>
      <c r="I19" s="9">
        <f t="shared" si="1"/>
        <v>1.55695201710526</v>
      </c>
      <c r="J19" s="10">
        <v>45371</v>
      </c>
    </row>
    <row r="20" spans="1:10" s="1" customFormat="1" ht="16.5" customHeight="1">
      <c r="A20" s="12" t="s">
        <v>998</v>
      </c>
      <c r="B20" s="13" t="s">
        <v>345</v>
      </c>
      <c r="C20" s="13" t="s">
        <v>346</v>
      </c>
      <c r="D20" s="12" t="s">
        <v>658</v>
      </c>
      <c r="E20" s="12" t="s">
        <v>659</v>
      </c>
      <c r="F20" s="13" t="s">
        <v>660</v>
      </c>
      <c r="G20" s="14">
        <v>1</v>
      </c>
      <c r="H20" s="7">
        <v>0.94186514543269195</v>
      </c>
      <c r="I20" s="9">
        <f t="shared" si="1"/>
        <v>0.94186514543269195</v>
      </c>
      <c r="J20" s="16">
        <v>45371</v>
      </c>
    </row>
    <row r="21" spans="1:10" s="1" customFormat="1" ht="16.5" customHeight="1">
      <c r="A21" s="4" t="s">
        <v>998</v>
      </c>
      <c r="B21" s="5" t="s">
        <v>345</v>
      </c>
      <c r="C21" s="5" t="s">
        <v>346</v>
      </c>
      <c r="D21" s="4" t="s">
        <v>661</v>
      </c>
      <c r="E21" s="4" t="s">
        <v>662</v>
      </c>
      <c r="F21" s="5" t="s">
        <v>663</v>
      </c>
      <c r="G21" s="6">
        <v>1</v>
      </c>
      <c r="H21" s="7">
        <v>0.92870837199519196</v>
      </c>
      <c r="I21" s="9">
        <f t="shared" si="1"/>
        <v>0.92870837199519196</v>
      </c>
      <c r="J21" s="10">
        <v>45371</v>
      </c>
    </row>
    <row r="22" spans="1:10" s="1" customFormat="1" ht="16.5" customHeight="1">
      <c r="A22" s="12" t="s">
        <v>998</v>
      </c>
      <c r="B22" s="13" t="s">
        <v>345</v>
      </c>
      <c r="C22" s="13" t="s">
        <v>346</v>
      </c>
      <c r="D22" s="12" t="s">
        <v>664</v>
      </c>
      <c r="E22" s="12" t="s">
        <v>665</v>
      </c>
      <c r="F22" s="13" t="s">
        <v>666</v>
      </c>
      <c r="G22" s="14">
        <v>1</v>
      </c>
      <c r="H22" s="7">
        <v>0.94784549699519205</v>
      </c>
      <c r="I22" s="9">
        <f t="shared" si="1"/>
        <v>0.94784549699519205</v>
      </c>
      <c r="J22" s="16">
        <v>45371</v>
      </c>
    </row>
    <row r="23" spans="1:10" s="1" customFormat="1" ht="16.5" customHeight="1">
      <c r="A23" s="4" t="s">
        <v>998</v>
      </c>
      <c r="B23" s="5" t="s">
        <v>345</v>
      </c>
      <c r="C23" s="5" t="s">
        <v>346</v>
      </c>
      <c r="D23" s="4" t="s">
        <v>667</v>
      </c>
      <c r="E23" s="4" t="s">
        <v>475</v>
      </c>
      <c r="F23" s="5" t="s">
        <v>349</v>
      </c>
      <c r="G23" s="6">
        <v>1</v>
      </c>
      <c r="H23" s="7">
        <v>4.05</v>
      </c>
      <c r="I23" s="9">
        <f t="shared" si="1"/>
        <v>4.05</v>
      </c>
      <c r="J23" s="10">
        <v>45371</v>
      </c>
    </row>
    <row r="24" spans="1:10" s="1" customFormat="1" ht="16.5" customHeight="1">
      <c r="A24" s="12" t="s">
        <v>998</v>
      </c>
      <c r="B24" s="13" t="s">
        <v>345</v>
      </c>
      <c r="C24" s="13" t="s">
        <v>346</v>
      </c>
      <c r="D24" s="12" t="s">
        <v>668</v>
      </c>
      <c r="E24" s="12" t="s">
        <v>669</v>
      </c>
      <c r="F24" s="13" t="s">
        <v>349</v>
      </c>
      <c r="G24" s="14">
        <v>1</v>
      </c>
      <c r="H24" s="7">
        <v>1.437294625</v>
      </c>
      <c r="I24" s="9">
        <f t="shared" si="1"/>
        <v>1.437294625</v>
      </c>
      <c r="J24" s="16">
        <v>45371</v>
      </c>
    </row>
    <row r="25" spans="1:10" s="1" customFormat="1" ht="16.5" customHeight="1">
      <c r="A25" s="4" t="s">
        <v>998</v>
      </c>
      <c r="B25" s="5" t="s">
        <v>345</v>
      </c>
      <c r="C25" s="5" t="s">
        <v>346</v>
      </c>
      <c r="D25" s="4" t="s">
        <v>670</v>
      </c>
      <c r="E25" s="4" t="s">
        <v>671</v>
      </c>
      <c r="F25" s="5" t="s">
        <v>672</v>
      </c>
      <c r="G25" s="6">
        <v>1</v>
      </c>
      <c r="H25" s="7">
        <v>0.40974133190476197</v>
      </c>
      <c r="I25" s="9">
        <f t="shared" si="1"/>
        <v>0.40974133190476197</v>
      </c>
      <c r="J25" s="10">
        <v>45371</v>
      </c>
    </row>
    <row r="26" spans="1:10" s="1" customFormat="1" ht="16.5" customHeight="1">
      <c r="A26" s="12" t="s">
        <v>998</v>
      </c>
      <c r="B26" s="13" t="s">
        <v>345</v>
      </c>
      <c r="C26" s="13" t="s">
        <v>346</v>
      </c>
      <c r="D26" s="12" t="s">
        <v>673</v>
      </c>
      <c r="E26" s="12" t="s">
        <v>674</v>
      </c>
      <c r="F26" s="13" t="s">
        <v>349</v>
      </c>
      <c r="G26" s="14">
        <v>2</v>
      </c>
      <c r="H26" s="7">
        <v>0.12039999999999999</v>
      </c>
      <c r="I26" s="9">
        <f t="shared" si="1"/>
        <v>0.24079999999999999</v>
      </c>
      <c r="J26" s="16">
        <v>45371</v>
      </c>
    </row>
    <row r="27" spans="1:10" s="1" customFormat="1" ht="16.5" customHeight="1">
      <c r="A27" s="4" t="s">
        <v>998</v>
      </c>
      <c r="B27" s="5" t="s">
        <v>345</v>
      </c>
      <c r="C27" s="5" t="s">
        <v>346</v>
      </c>
      <c r="D27" s="4" t="s">
        <v>675</v>
      </c>
      <c r="E27" s="4" t="s">
        <v>676</v>
      </c>
      <c r="F27" s="5" t="s">
        <v>349</v>
      </c>
      <c r="G27" s="6">
        <v>1</v>
      </c>
      <c r="H27" s="7">
        <v>0.32450275409356699</v>
      </c>
      <c r="I27" s="9">
        <f t="shared" si="1"/>
        <v>0.32450275409356699</v>
      </c>
      <c r="J27" s="10">
        <v>45371</v>
      </c>
    </row>
    <row r="28" spans="1:10" s="1" customFormat="1" ht="16.5" customHeight="1">
      <c r="A28" s="12" t="s">
        <v>998</v>
      </c>
      <c r="B28" s="13" t="s">
        <v>345</v>
      </c>
      <c r="C28" s="13" t="s">
        <v>346</v>
      </c>
      <c r="D28" s="12" t="s">
        <v>677</v>
      </c>
      <c r="E28" s="12" t="s">
        <v>678</v>
      </c>
      <c r="F28" s="13" t="s">
        <v>349</v>
      </c>
      <c r="G28" s="14">
        <v>1</v>
      </c>
      <c r="H28" s="7">
        <v>0.27373901198830403</v>
      </c>
      <c r="I28" s="9">
        <f t="shared" si="1"/>
        <v>0.27373901198830403</v>
      </c>
      <c r="J28" s="16">
        <v>45371</v>
      </c>
    </row>
    <row r="29" spans="1:10" s="1" customFormat="1" ht="16.5" customHeight="1">
      <c r="A29" s="4" t="s">
        <v>998</v>
      </c>
      <c r="B29" s="5" t="s">
        <v>345</v>
      </c>
      <c r="C29" s="5" t="s">
        <v>346</v>
      </c>
      <c r="D29" s="4" t="s">
        <v>679</v>
      </c>
      <c r="E29" s="4" t="s">
        <v>680</v>
      </c>
      <c r="F29" s="5" t="s">
        <v>349</v>
      </c>
      <c r="G29" s="6">
        <v>2</v>
      </c>
      <c r="H29" s="7">
        <v>0.18647623216374301</v>
      </c>
      <c r="I29" s="9">
        <f t="shared" si="1"/>
        <v>0.37295246432748602</v>
      </c>
      <c r="J29" s="10">
        <v>45371</v>
      </c>
    </row>
    <row r="30" spans="1:10" s="1" customFormat="1" ht="16.5" customHeight="1">
      <c r="A30" s="12" t="s">
        <v>998</v>
      </c>
      <c r="B30" s="13" t="s">
        <v>345</v>
      </c>
      <c r="C30" s="13" t="s">
        <v>346</v>
      </c>
      <c r="D30" s="12" t="s">
        <v>681</v>
      </c>
      <c r="E30" s="12" t="s">
        <v>682</v>
      </c>
      <c r="F30" s="13" t="s">
        <v>683</v>
      </c>
      <c r="G30" s="14">
        <v>2</v>
      </c>
      <c r="H30" s="7">
        <v>2.1947000000000001</v>
      </c>
      <c r="I30" s="9">
        <f t="shared" si="1"/>
        <v>4.3894000000000002</v>
      </c>
      <c r="J30" s="16">
        <v>45371</v>
      </c>
    </row>
    <row r="31" spans="1:10">
      <c r="I31" s="11">
        <f>SUM(I17:I30)</f>
        <v>18.6613012188425</v>
      </c>
    </row>
  </sheetData>
  <phoneticPr fontId="20" type="noConversion"/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H4" sqref="H4"/>
    </sheetView>
  </sheetViews>
  <sheetFormatPr defaultColWidth="8.75" defaultRowHeight="13.5"/>
  <cols>
    <col min="1" max="1" width="10.12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5.12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86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2</v>
      </c>
      <c r="H2" s="7">
        <v>0.05</v>
      </c>
      <c r="I2" s="9">
        <f t="shared" ref="I2:I6" si="0">H2*G2</f>
        <v>0.1</v>
      </c>
      <c r="J2" s="10">
        <v>45274</v>
      </c>
    </row>
    <row r="3" spans="1:10" s="1" customFormat="1" ht="16.5" customHeight="1">
      <c r="A3" s="12" t="s">
        <v>86</v>
      </c>
      <c r="B3" s="13" t="s">
        <v>345</v>
      </c>
      <c r="C3" s="13" t="s">
        <v>346</v>
      </c>
      <c r="D3" s="12" t="s">
        <v>952</v>
      </c>
      <c r="E3" s="12" t="s">
        <v>953</v>
      </c>
      <c r="F3" s="13" t="s">
        <v>349</v>
      </c>
      <c r="G3" s="14">
        <v>1</v>
      </c>
      <c r="H3" s="7">
        <f>I17</f>
        <v>15.418557665909701</v>
      </c>
      <c r="I3" s="9">
        <f t="shared" si="0"/>
        <v>15.418557665909701</v>
      </c>
      <c r="J3" s="16">
        <v>45274</v>
      </c>
    </row>
    <row r="4" spans="1:10" s="1" customFormat="1" ht="16.5" customHeight="1">
      <c r="A4" s="4" t="s">
        <v>86</v>
      </c>
      <c r="B4" s="5" t="s">
        <v>345</v>
      </c>
      <c r="C4" s="5" t="s">
        <v>346</v>
      </c>
      <c r="D4" s="4" t="s">
        <v>1000</v>
      </c>
      <c r="E4" s="4" t="s">
        <v>1001</v>
      </c>
      <c r="F4" s="5" t="s">
        <v>349</v>
      </c>
      <c r="G4" s="6">
        <v>1</v>
      </c>
      <c r="H4" s="7">
        <v>0.58954461800104696</v>
      </c>
      <c r="I4" s="9">
        <f t="shared" si="0"/>
        <v>0.58954461800104696</v>
      </c>
      <c r="J4" s="10">
        <v>45544</v>
      </c>
    </row>
    <row r="5" spans="1:10" s="1" customFormat="1" ht="16.5" customHeight="1">
      <c r="A5" s="12" t="s">
        <v>86</v>
      </c>
      <c r="B5" s="13" t="s">
        <v>345</v>
      </c>
      <c r="C5" s="13" t="s">
        <v>346</v>
      </c>
      <c r="D5" s="12" t="s">
        <v>1002</v>
      </c>
      <c r="E5" s="12" t="s">
        <v>1003</v>
      </c>
      <c r="F5" s="13" t="s">
        <v>349</v>
      </c>
      <c r="G5" s="14">
        <v>1</v>
      </c>
      <c r="H5" s="7">
        <v>0.58954461800104696</v>
      </c>
      <c r="I5" s="9">
        <f t="shared" si="0"/>
        <v>0.58954461800104696</v>
      </c>
      <c r="J5" s="16">
        <v>45544</v>
      </c>
    </row>
    <row r="6" spans="1:10" s="1" customFormat="1" ht="16.5" customHeight="1">
      <c r="A6" s="4" t="s">
        <v>86</v>
      </c>
      <c r="B6" s="5" t="s">
        <v>345</v>
      </c>
      <c r="C6" s="5" t="s">
        <v>346</v>
      </c>
      <c r="D6" s="4" t="s">
        <v>1004</v>
      </c>
      <c r="E6" s="4" t="s">
        <v>1005</v>
      </c>
      <c r="F6" s="5" t="s">
        <v>349</v>
      </c>
      <c r="G6" s="6">
        <v>1</v>
      </c>
      <c r="H6" s="7">
        <v>1.3976213749999999</v>
      </c>
      <c r="I6" s="9">
        <f t="shared" si="0"/>
        <v>1.3976213749999999</v>
      </c>
      <c r="J6" s="10">
        <v>45274</v>
      </c>
    </row>
    <row r="7" spans="1:10">
      <c r="I7" s="11">
        <f>SUM(I2:I6)</f>
        <v>18.095268276911799</v>
      </c>
    </row>
    <row r="9" spans="1:10" s="1" customFormat="1" ht="12.75">
      <c r="A9" s="2" t="s">
        <v>336</v>
      </c>
      <c r="B9" s="2" t="s">
        <v>337</v>
      </c>
      <c r="C9" s="2" t="s">
        <v>338</v>
      </c>
      <c r="D9" s="2" t="s">
        <v>339</v>
      </c>
      <c r="E9" s="2" t="s">
        <v>340</v>
      </c>
      <c r="F9" s="2" t="s">
        <v>340</v>
      </c>
      <c r="G9" s="3" t="s">
        <v>341</v>
      </c>
      <c r="H9" s="3" t="s">
        <v>342</v>
      </c>
      <c r="I9" s="3" t="s">
        <v>343</v>
      </c>
      <c r="J9" s="8" t="s">
        <v>344</v>
      </c>
    </row>
    <row r="10" spans="1:10" s="1" customFormat="1" ht="16.5" customHeight="1">
      <c r="A10" s="4" t="s">
        <v>952</v>
      </c>
      <c r="B10" s="5" t="s">
        <v>345</v>
      </c>
      <c r="C10" s="5" t="s">
        <v>346</v>
      </c>
      <c r="D10" s="4" t="s">
        <v>544</v>
      </c>
      <c r="E10" s="4" t="s">
        <v>545</v>
      </c>
      <c r="F10" s="5" t="s">
        <v>546</v>
      </c>
      <c r="G10" s="6">
        <v>1</v>
      </c>
      <c r="H10" s="7">
        <v>0.05</v>
      </c>
      <c r="I10" s="9">
        <f t="shared" ref="I10:I16" si="1">H10*G10</f>
        <v>0.05</v>
      </c>
      <c r="J10" s="10">
        <v>45196</v>
      </c>
    </row>
    <row r="11" spans="1:10" s="1" customFormat="1" ht="16.5" customHeight="1">
      <c r="A11" s="12" t="s">
        <v>952</v>
      </c>
      <c r="B11" s="13" t="s">
        <v>345</v>
      </c>
      <c r="C11" s="13" t="s">
        <v>346</v>
      </c>
      <c r="D11" s="12" t="s">
        <v>811</v>
      </c>
      <c r="E11" s="12" t="s">
        <v>517</v>
      </c>
      <c r="F11" s="13" t="s">
        <v>812</v>
      </c>
      <c r="G11" s="14">
        <v>2</v>
      </c>
      <c r="H11" s="7">
        <v>0.05</v>
      </c>
      <c r="I11" s="9">
        <f t="shared" si="1"/>
        <v>0.1</v>
      </c>
      <c r="J11" s="16">
        <v>45196</v>
      </c>
    </row>
    <row r="12" spans="1:10" s="1" customFormat="1" ht="16.5" customHeight="1">
      <c r="A12" s="4" t="s">
        <v>952</v>
      </c>
      <c r="B12" s="5" t="s">
        <v>345</v>
      </c>
      <c r="C12" s="5" t="s">
        <v>346</v>
      </c>
      <c r="D12" s="4" t="s">
        <v>813</v>
      </c>
      <c r="E12" s="4" t="s">
        <v>814</v>
      </c>
      <c r="F12" s="5" t="s">
        <v>349</v>
      </c>
      <c r="G12" s="6">
        <v>1</v>
      </c>
      <c r="H12" s="7">
        <v>0.63460000000000005</v>
      </c>
      <c r="I12" s="9">
        <f t="shared" si="1"/>
        <v>0.63460000000000005</v>
      </c>
      <c r="J12" s="10">
        <v>44866</v>
      </c>
    </row>
    <row r="13" spans="1:10" s="1" customFormat="1" ht="16.5" customHeight="1">
      <c r="A13" s="12" t="s">
        <v>952</v>
      </c>
      <c r="B13" s="13" t="s">
        <v>345</v>
      </c>
      <c r="C13" s="13" t="s">
        <v>346</v>
      </c>
      <c r="D13" s="12" t="s">
        <v>815</v>
      </c>
      <c r="E13" s="12" t="s">
        <v>816</v>
      </c>
      <c r="F13" s="13" t="s">
        <v>349</v>
      </c>
      <c r="G13" s="14">
        <v>4</v>
      </c>
      <c r="H13" s="7">
        <v>0.2</v>
      </c>
      <c r="I13" s="9">
        <f t="shared" si="1"/>
        <v>0.8</v>
      </c>
      <c r="J13" s="16">
        <v>44866</v>
      </c>
    </row>
    <row r="14" spans="1:10" s="1" customFormat="1" ht="16.5" customHeight="1">
      <c r="A14" s="4" t="s">
        <v>952</v>
      </c>
      <c r="B14" s="5" t="s">
        <v>345</v>
      </c>
      <c r="C14" s="5" t="s">
        <v>346</v>
      </c>
      <c r="D14" s="4" t="s">
        <v>817</v>
      </c>
      <c r="E14" s="4" t="s">
        <v>818</v>
      </c>
      <c r="F14" s="5" t="s">
        <v>349</v>
      </c>
      <c r="G14" s="6">
        <v>2</v>
      </c>
      <c r="H14" s="7">
        <f>I34</f>
        <v>6.6006071515548399</v>
      </c>
      <c r="I14" s="9">
        <f t="shared" si="1"/>
        <v>13.201214303109699</v>
      </c>
      <c r="J14" s="10">
        <v>45196</v>
      </c>
    </row>
    <row r="15" spans="1:10" s="1" customFormat="1" ht="16.5" customHeight="1">
      <c r="A15" s="12" t="s">
        <v>952</v>
      </c>
      <c r="B15" s="13" t="s">
        <v>345</v>
      </c>
      <c r="C15" s="13" t="s">
        <v>346</v>
      </c>
      <c r="D15" s="12" t="s">
        <v>819</v>
      </c>
      <c r="E15" s="12" t="s">
        <v>820</v>
      </c>
      <c r="F15" s="13" t="s">
        <v>349</v>
      </c>
      <c r="G15" s="14">
        <v>1</v>
      </c>
      <c r="H15" s="7">
        <v>0.5</v>
      </c>
      <c r="I15" s="9">
        <f t="shared" si="1"/>
        <v>0.5</v>
      </c>
      <c r="J15" s="16">
        <v>45261</v>
      </c>
    </row>
    <row r="16" spans="1:10" s="1" customFormat="1" ht="16.5" customHeight="1">
      <c r="A16" s="4" t="s">
        <v>952</v>
      </c>
      <c r="B16" s="5" t="s">
        <v>345</v>
      </c>
      <c r="C16" s="5" t="s">
        <v>346</v>
      </c>
      <c r="D16" s="4" t="s">
        <v>821</v>
      </c>
      <c r="E16" s="4" t="s">
        <v>822</v>
      </c>
      <c r="F16" s="5" t="s">
        <v>823</v>
      </c>
      <c r="G16" s="6">
        <v>3</v>
      </c>
      <c r="H16" s="7">
        <v>4.4247787599999998E-2</v>
      </c>
      <c r="I16" s="9">
        <f t="shared" si="1"/>
        <v>0.13274336279999999</v>
      </c>
      <c r="J16" s="10">
        <v>45383</v>
      </c>
    </row>
    <row r="17" spans="1:10">
      <c r="I17" s="11">
        <f>SUM(I10:I16)</f>
        <v>15.418557665909701</v>
      </c>
    </row>
    <row r="19" spans="1:10" s="1" customFormat="1" ht="12.75">
      <c r="A19" s="2" t="s">
        <v>336</v>
      </c>
      <c r="B19" s="2" t="s">
        <v>337</v>
      </c>
      <c r="C19" s="2" t="s">
        <v>338</v>
      </c>
      <c r="D19" s="2" t="s">
        <v>339</v>
      </c>
      <c r="E19" s="2" t="s">
        <v>340</v>
      </c>
      <c r="F19" s="2" t="s">
        <v>340</v>
      </c>
      <c r="G19" s="3" t="s">
        <v>341</v>
      </c>
      <c r="H19" s="3" t="s">
        <v>342</v>
      </c>
      <c r="I19" s="3" t="s">
        <v>343</v>
      </c>
      <c r="J19" s="8" t="s">
        <v>344</v>
      </c>
    </row>
    <row r="20" spans="1:10" s="1" customFormat="1" ht="16.5" customHeight="1">
      <c r="A20" s="4" t="s">
        <v>817</v>
      </c>
      <c r="B20" s="5" t="s">
        <v>345</v>
      </c>
      <c r="C20" s="5" t="s">
        <v>346</v>
      </c>
      <c r="D20" s="4" t="s">
        <v>544</v>
      </c>
      <c r="E20" s="4" t="s">
        <v>545</v>
      </c>
      <c r="F20" s="5" t="s">
        <v>546</v>
      </c>
      <c r="G20" s="6">
        <v>2</v>
      </c>
      <c r="H20" s="7">
        <v>0.05</v>
      </c>
      <c r="I20" s="9">
        <f t="shared" ref="I20:I33" si="2">H20*G20</f>
        <v>0.1</v>
      </c>
      <c r="J20" s="10">
        <v>44866</v>
      </c>
    </row>
    <row r="21" spans="1:10" s="1" customFormat="1" ht="16.5" customHeight="1">
      <c r="A21" s="12" t="s">
        <v>817</v>
      </c>
      <c r="B21" s="13" t="s">
        <v>345</v>
      </c>
      <c r="C21" s="13" t="s">
        <v>346</v>
      </c>
      <c r="D21" s="12" t="s">
        <v>561</v>
      </c>
      <c r="E21" s="12" t="s">
        <v>562</v>
      </c>
      <c r="F21" s="13" t="s">
        <v>563</v>
      </c>
      <c r="G21" s="14">
        <v>4</v>
      </c>
      <c r="H21" s="7">
        <v>0.1196</v>
      </c>
      <c r="I21" s="9">
        <f t="shared" si="2"/>
        <v>0.47839999999999999</v>
      </c>
      <c r="J21" s="16">
        <v>44866</v>
      </c>
    </row>
    <row r="22" spans="1:10" s="1" customFormat="1" ht="16.5" customHeight="1">
      <c r="A22" s="4" t="s">
        <v>817</v>
      </c>
      <c r="B22" s="5" t="s">
        <v>345</v>
      </c>
      <c r="C22" s="5" t="s">
        <v>346</v>
      </c>
      <c r="D22" s="4" t="s">
        <v>824</v>
      </c>
      <c r="E22" s="4" t="s">
        <v>825</v>
      </c>
      <c r="F22" s="5" t="s">
        <v>349</v>
      </c>
      <c r="G22" s="6">
        <v>1</v>
      </c>
      <c r="H22" s="7">
        <v>1.421</v>
      </c>
      <c r="I22" s="9">
        <f t="shared" si="2"/>
        <v>1.421</v>
      </c>
      <c r="J22" s="10">
        <v>44866</v>
      </c>
    </row>
    <row r="23" spans="1:10" s="1" customFormat="1" ht="16.5" customHeight="1">
      <c r="A23" s="12" t="s">
        <v>817</v>
      </c>
      <c r="B23" s="13" t="s">
        <v>345</v>
      </c>
      <c r="C23" s="13" t="s">
        <v>346</v>
      </c>
      <c r="D23" s="12" t="s">
        <v>826</v>
      </c>
      <c r="E23" s="12" t="s">
        <v>827</v>
      </c>
      <c r="F23" s="13" t="s">
        <v>349</v>
      </c>
      <c r="G23" s="14">
        <v>2</v>
      </c>
      <c r="H23" s="7">
        <v>0.39200000000000002</v>
      </c>
      <c r="I23" s="9">
        <f t="shared" si="2"/>
        <v>0.78400000000000003</v>
      </c>
      <c r="J23" s="16">
        <v>44866</v>
      </c>
    </row>
    <row r="24" spans="1:10" s="1" customFormat="1" ht="16.5" customHeight="1">
      <c r="A24" s="4" t="s">
        <v>817</v>
      </c>
      <c r="B24" s="5" t="s">
        <v>345</v>
      </c>
      <c r="C24" s="5" t="s">
        <v>346</v>
      </c>
      <c r="D24" s="4" t="s">
        <v>828</v>
      </c>
      <c r="E24" s="4" t="s">
        <v>680</v>
      </c>
      <c r="F24" s="5" t="s">
        <v>349</v>
      </c>
      <c r="G24" s="6">
        <v>1</v>
      </c>
      <c r="H24" s="7">
        <v>0.53900000000000003</v>
      </c>
      <c r="I24" s="9">
        <f t="shared" si="2"/>
        <v>0.53900000000000003</v>
      </c>
      <c r="J24" s="10">
        <v>44866</v>
      </c>
    </row>
    <row r="25" spans="1:10" s="1" customFormat="1" ht="16.5" customHeight="1">
      <c r="A25" s="12" t="s">
        <v>817</v>
      </c>
      <c r="B25" s="13" t="s">
        <v>345</v>
      </c>
      <c r="C25" s="13" t="s">
        <v>346</v>
      </c>
      <c r="D25" s="12" t="s">
        <v>829</v>
      </c>
      <c r="E25" s="12" t="s">
        <v>830</v>
      </c>
      <c r="F25" s="13" t="s">
        <v>349</v>
      </c>
      <c r="G25" s="14">
        <v>1</v>
      </c>
      <c r="H25" s="7">
        <v>0.24645296996336999</v>
      </c>
      <c r="I25" s="9">
        <f t="shared" si="2"/>
        <v>0.24645296996336999</v>
      </c>
      <c r="J25" s="16">
        <v>44866</v>
      </c>
    </row>
    <row r="26" spans="1:10" s="1" customFormat="1" ht="16.5" customHeight="1">
      <c r="A26" s="4" t="s">
        <v>817</v>
      </c>
      <c r="B26" s="5" t="s">
        <v>345</v>
      </c>
      <c r="C26" s="5" t="s">
        <v>346</v>
      </c>
      <c r="D26" s="4" t="s">
        <v>831</v>
      </c>
      <c r="E26" s="4" t="s">
        <v>832</v>
      </c>
      <c r="F26" s="5" t="s">
        <v>349</v>
      </c>
      <c r="G26" s="6">
        <v>1</v>
      </c>
      <c r="H26" s="7">
        <v>0.441</v>
      </c>
      <c r="I26" s="9">
        <f t="shared" si="2"/>
        <v>0.441</v>
      </c>
      <c r="J26" s="10">
        <v>44866</v>
      </c>
    </row>
    <row r="27" spans="1:10" s="1" customFormat="1" ht="16.5" customHeight="1">
      <c r="A27" s="12" t="s">
        <v>817</v>
      </c>
      <c r="B27" s="13" t="s">
        <v>345</v>
      </c>
      <c r="C27" s="13" t="s">
        <v>346</v>
      </c>
      <c r="D27" s="12" t="s">
        <v>833</v>
      </c>
      <c r="E27" s="12" t="s">
        <v>834</v>
      </c>
      <c r="F27" s="13" t="s">
        <v>349</v>
      </c>
      <c r="G27" s="14">
        <v>1</v>
      </c>
      <c r="H27" s="7">
        <v>0.441</v>
      </c>
      <c r="I27" s="9">
        <f t="shared" si="2"/>
        <v>0.441</v>
      </c>
      <c r="J27" s="16">
        <v>44866</v>
      </c>
    </row>
    <row r="28" spans="1:10" s="1" customFormat="1" ht="16.5" customHeight="1">
      <c r="A28" s="4" t="s">
        <v>817</v>
      </c>
      <c r="B28" s="5" t="s">
        <v>345</v>
      </c>
      <c r="C28" s="5" t="s">
        <v>346</v>
      </c>
      <c r="D28" s="4" t="s">
        <v>835</v>
      </c>
      <c r="E28" s="4" t="s">
        <v>473</v>
      </c>
      <c r="F28" s="5" t="s">
        <v>349</v>
      </c>
      <c r="G28" s="6">
        <v>4</v>
      </c>
      <c r="H28" s="7">
        <v>0.34300000000000003</v>
      </c>
      <c r="I28" s="9">
        <f t="shared" si="2"/>
        <v>1.3720000000000001</v>
      </c>
      <c r="J28" s="10">
        <v>44866</v>
      </c>
    </row>
    <row r="29" spans="1:10" s="1" customFormat="1" ht="16.5" customHeight="1">
      <c r="A29" s="12" t="s">
        <v>817</v>
      </c>
      <c r="B29" s="13" t="s">
        <v>345</v>
      </c>
      <c r="C29" s="13" t="s">
        <v>346</v>
      </c>
      <c r="D29" s="12" t="s">
        <v>836</v>
      </c>
      <c r="E29" s="12" t="s">
        <v>837</v>
      </c>
      <c r="F29" s="13" t="s">
        <v>349</v>
      </c>
      <c r="G29" s="14">
        <v>1</v>
      </c>
      <c r="H29" s="7">
        <v>5.3097345099999999E-2</v>
      </c>
      <c r="I29" s="9">
        <f t="shared" si="2"/>
        <v>5.3097345099999999E-2</v>
      </c>
      <c r="J29" s="16">
        <v>44866</v>
      </c>
    </row>
    <row r="30" spans="1:10" s="1" customFormat="1" ht="16.5" customHeight="1">
      <c r="A30" s="4" t="s">
        <v>817</v>
      </c>
      <c r="B30" s="5" t="s">
        <v>345</v>
      </c>
      <c r="C30" s="5" t="s">
        <v>346</v>
      </c>
      <c r="D30" s="4" t="s">
        <v>838</v>
      </c>
      <c r="E30" s="4" t="s">
        <v>839</v>
      </c>
      <c r="F30" s="5" t="s">
        <v>840</v>
      </c>
      <c r="G30" s="6">
        <v>2</v>
      </c>
      <c r="H30" s="7">
        <v>0.12</v>
      </c>
      <c r="I30" s="9">
        <f t="shared" si="2"/>
        <v>0.24</v>
      </c>
      <c r="J30" s="10">
        <v>44866</v>
      </c>
    </row>
    <row r="31" spans="1:10" s="1" customFormat="1" ht="16.5" customHeight="1">
      <c r="A31" s="12" t="s">
        <v>817</v>
      </c>
      <c r="B31" s="13" t="s">
        <v>345</v>
      </c>
      <c r="C31" s="13" t="s">
        <v>346</v>
      </c>
      <c r="D31" s="12" t="s">
        <v>841</v>
      </c>
      <c r="E31" s="12" t="s">
        <v>842</v>
      </c>
      <c r="F31" s="13" t="s">
        <v>843</v>
      </c>
      <c r="G31" s="14">
        <v>1</v>
      </c>
      <c r="H31" s="7">
        <v>0.12</v>
      </c>
      <c r="I31" s="9">
        <f t="shared" si="2"/>
        <v>0.12</v>
      </c>
      <c r="J31" s="16">
        <v>44866</v>
      </c>
    </row>
    <row r="32" spans="1:10" s="1" customFormat="1" ht="16.5" customHeight="1">
      <c r="A32" s="4" t="s">
        <v>817</v>
      </c>
      <c r="B32" s="5" t="s">
        <v>345</v>
      </c>
      <c r="C32" s="5" t="s">
        <v>346</v>
      </c>
      <c r="D32" s="4" t="s">
        <v>458</v>
      </c>
      <c r="E32" s="4" t="s">
        <v>459</v>
      </c>
      <c r="F32" s="5" t="s">
        <v>349</v>
      </c>
      <c r="G32" s="6">
        <v>2</v>
      </c>
      <c r="H32" s="7">
        <v>0.119628418245735</v>
      </c>
      <c r="I32" s="9">
        <f t="shared" si="2"/>
        <v>0.23925683649147</v>
      </c>
      <c r="J32" s="10">
        <v>44866</v>
      </c>
    </row>
    <row r="33" spans="1:10" s="1" customFormat="1" ht="16.5" customHeight="1">
      <c r="A33" s="12" t="s">
        <v>817</v>
      </c>
      <c r="B33" s="13" t="s">
        <v>345</v>
      </c>
      <c r="C33" s="13" t="s">
        <v>346</v>
      </c>
      <c r="D33" s="12" t="s">
        <v>460</v>
      </c>
      <c r="E33" s="12" t="s">
        <v>461</v>
      </c>
      <c r="F33" s="13" t="s">
        <v>462</v>
      </c>
      <c r="G33" s="14">
        <v>2</v>
      </c>
      <c r="H33" s="7">
        <v>6.2700000000000006E-2</v>
      </c>
      <c r="I33" s="9">
        <f t="shared" si="2"/>
        <v>0.12540000000000001</v>
      </c>
      <c r="J33" s="16">
        <v>44866</v>
      </c>
    </row>
    <row r="34" spans="1:10">
      <c r="I34" s="11">
        <f>SUM(I20:I33)</f>
        <v>6.6006071515548399</v>
      </c>
    </row>
  </sheetData>
  <phoneticPr fontId="20" type="noConversion"/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H12" sqref="H12:H13"/>
    </sheetView>
  </sheetViews>
  <sheetFormatPr defaultColWidth="8.75" defaultRowHeight="13.5"/>
  <cols>
    <col min="1" max="1" width="11.875" customWidth="1"/>
    <col min="2" max="2" width="5.5" customWidth="1"/>
    <col min="3" max="3" width="9.5" customWidth="1"/>
    <col min="4" max="4" width="11.875" customWidth="1"/>
    <col min="5" max="5" width="20.875" customWidth="1"/>
    <col min="6" max="6" width="16.25" customWidth="1"/>
    <col min="7" max="7" width="11.875" style="11" customWidth="1"/>
    <col min="8" max="9" width="9.5" style="11" customWidth="1"/>
    <col min="10" max="10" width="10.625" customWidth="1"/>
  </cols>
  <sheetData>
    <row r="1" spans="1:10" s="1" customFormat="1" ht="16.5" customHeight="1">
      <c r="A1" s="4" t="s">
        <v>336</v>
      </c>
      <c r="B1" s="5" t="s">
        <v>337</v>
      </c>
      <c r="C1" s="5" t="s">
        <v>338</v>
      </c>
      <c r="D1" s="4" t="s">
        <v>339</v>
      </c>
      <c r="E1" s="4" t="s">
        <v>340</v>
      </c>
      <c r="F1" s="5" t="s">
        <v>340</v>
      </c>
      <c r="G1" s="6" t="s">
        <v>341</v>
      </c>
      <c r="H1" s="7" t="s">
        <v>342</v>
      </c>
      <c r="I1" s="9" t="s">
        <v>343</v>
      </c>
      <c r="J1" s="10" t="s">
        <v>344</v>
      </c>
    </row>
    <row r="2" spans="1:10" s="1" customFormat="1" ht="16.5" customHeight="1">
      <c r="A2" s="12" t="s">
        <v>97</v>
      </c>
      <c r="B2" s="13">
        <v>902</v>
      </c>
      <c r="C2" s="13" t="s">
        <v>346</v>
      </c>
      <c r="D2" s="12" t="s">
        <v>513</v>
      </c>
      <c r="E2" s="12" t="s">
        <v>514</v>
      </c>
      <c r="F2" s="13" t="s">
        <v>515</v>
      </c>
      <c r="G2" s="14">
        <v>2</v>
      </c>
      <c r="H2" s="7">
        <v>0.05</v>
      </c>
      <c r="I2" s="9">
        <f>H2*G2</f>
        <v>0.1</v>
      </c>
      <c r="J2" s="16">
        <v>45362</v>
      </c>
    </row>
    <row r="3" spans="1:10" s="1" customFormat="1" ht="16.5" customHeight="1">
      <c r="A3" s="4" t="s">
        <v>97</v>
      </c>
      <c r="B3" s="5">
        <v>902</v>
      </c>
      <c r="C3" s="5" t="s">
        <v>346</v>
      </c>
      <c r="D3" s="4" t="s">
        <v>227</v>
      </c>
      <c r="E3" s="4" t="s">
        <v>228</v>
      </c>
      <c r="F3" s="5" t="s">
        <v>443</v>
      </c>
      <c r="G3" s="6">
        <v>1</v>
      </c>
      <c r="H3" s="7">
        <v>0.28858469243986301</v>
      </c>
      <c r="I3" s="9">
        <f t="shared" ref="I3:I14" si="0">H3*G3</f>
        <v>0.28858469243986301</v>
      </c>
      <c r="J3" s="10">
        <v>45343</v>
      </c>
    </row>
    <row r="4" spans="1:10" s="1" customFormat="1" ht="16.5" customHeight="1">
      <c r="A4" s="12" t="s">
        <v>97</v>
      </c>
      <c r="B4" s="13">
        <v>902</v>
      </c>
      <c r="C4" s="13" t="s">
        <v>346</v>
      </c>
      <c r="D4" s="12" t="s">
        <v>223</v>
      </c>
      <c r="E4" s="12" t="s">
        <v>224</v>
      </c>
      <c r="F4" s="13" t="s">
        <v>444</v>
      </c>
      <c r="G4" s="14">
        <v>2</v>
      </c>
      <c r="H4" s="7">
        <v>0.120565034394672</v>
      </c>
      <c r="I4" s="9">
        <f t="shared" si="0"/>
        <v>0.24113006878934401</v>
      </c>
      <c r="J4" s="16">
        <v>45343</v>
      </c>
    </row>
    <row r="5" spans="1:10" s="1" customFormat="1" ht="16.5" customHeight="1">
      <c r="A5" s="4" t="s">
        <v>97</v>
      </c>
      <c r="B5" s="5">
        <v>902</v>
      </c>
      <c r="C5" s="5" t="s">
        <v>346</v>
      </c>
      <c r="D5" s="4" t="s">
        <v>468</v>
      </c>
      <c r="E5" s="4" t="s">
        <v>469</v>
      </c>
      <c r="F5" s="5"/>
      <c r="G5" s="6">
        <v>2</v>
      </c>
      <c r="H5" s="7">
        <v>0.15</v>
      </c>
      <c r="I5" s="9">
        <f t="shared" si="0"/>
        <v>0.3</v>
      </c>
      <c r="J5" s="10">
        <v>45362</v>
      </c>
    </row>
    <row r="6" spans="1:10" s="1" customFormat="1" ht="16.5" customHeight="1">
      <c r="A6" s="12" t="s">
        <v>97</v>
      </c>
      <c r="B6" s="13">
        <v>902</v>
      </c>
      <c r="C6" s="13" t="s">
        <v>346</v>
      </c>
      <c r="D6" s="12" t="s">
        <v>483</v>
      </c>
      <c r="E6" s="12" t="s">
        <v>484</v>
      </c>
      <c r="F6" s="13"/>
      <c r="G6" s="14">
        <v>1</v>
      </c>
      <c r="H6" s="7">
        <v>0.24093969243986299</v>
      </c>
      <c r="I6" s="9">
        <f t="shared" si="0"/>
        <v>0.24093969243986299</v>
      </c>
      <c r="J6" s="16">
        <v>45362</v>
      </c>
    </row>
    <row r="7" spans="1:10" s="1" customFormat="1" ht="16.5" customHeight="1">
      <c r="A7" s="4" t="s">
        <v>97</v>
      </c>
      <c r="B7" s="5">
        <v>902</v>
      </c>
      <c r="C7" s="5" t="s">
        <v>346</v>
      </c>
      <c r="D7" s="4" t="s">
        <v>106</v>
      </c>
      <c r="E7" s="4" t="s">
        <v>107</v>
      </c>
      <c r="F7" s="5"/>
      <c r="G7" s="6">
        <v>1</v>
      </c>
      <c r="H7" s="7">
        <f>I32</f>
        <v>7.0789159642243096</v>
      </c>
      <c r="I7" s="9">
        <f t="shared" si="0"/>
        <v>7.0789159642243096</v>
      </c>
      <c r="J7" s="10">
        <v>45362</v>
      </c>
    </row>
    <row r="8" spans="1:10" s="1" customFormat="1" ht="16.5" customHeight="1">
      <c r="A8" s="12" t="s">
        <v>97</v>
      </c>
      <c r="B8" s="13">
        <v>902</v>
      </c>
      <c r="C8" s="13" t="s">
        <v>346</v>
      </c>
      <c r="D8" s="12" t="s">
        <v>458</v>
      </c>
      <c r="E8" s="12" t="s">
        <v>459</v>
      </c>
      <c r="F8" s="13"/>
      <c r="G8" s="14">
        <v>1</v>
      </c>
      <c r="H8" s="7">
        <v>0.119628418245735</v>
      </c>
      <c r="I8" s="9">
        <f t="shared" si="0"/>
        <v>0.119628418245735</v>
      </c>
      <c r="J8" s="16">
        <v>45343</v>
      </c>
    </row>
    <row r="9" spans="1:10" s="1" customFormat="1" ht="16.5" customHeight="1">
      <c r="A9" s="4" t="s">
        <v>97</v>
      </c>
      <c r="B9" s="5">
        <v>902</v>
      </c>
      <c r="C9" s="5" t="s">
        <v>346</v>
      </c>
      <c r="D9" s="4" t="s">
        <v>463</v>
      </c>
      <c r="E9" s="4" t="s">
        <v>464</v>
      </c>
      <c r="F9" s="5" t="s">
        <v>465</v>
      </c>
      <c r="G9" s="6">
        <v>3.3E-3</v>
      </c>
      <c r="H9" s="7">
        <v>6.2127999999999997</v>
      </c>
      <c r="I9" s="9">
        <f t="shared" si="0"/>
        <v>2.0502240000000001E-2</v>
      </c>
      <c r="J9" s="10">
        <v>45343</v>
      </c>
    </row>
    <row r="10" spans="1:10" s="1" customFormat="1" ht="16.5" customHeight="1">
      <c r="A10" s="12" t="s">
        <v>97</v>
      </c>
      <c r="B10" s="13">
        <v>902</v>
      </c>
      <c r="C10" s="13" t="s">
        <v>346</v>
      </c>
      <c r="D10" s="12" t="s">
        <v>440</v>
      </c>
      <c r="E10" s="12" t="s">
        <v>441</v>
      </c>
      <c r="F10" s="13" t="s">
        <v>442</v>
      </c>
      <c r="G10" s="14">
        <v>0.01</v>
      </c>
      <c r="H10" s="7">
        <v>0.40350000000000003</v>
      </c>
      <c r="I10" s="9">
        <f t="shared" si="0"/>
        <v>4.0350000000000004E-3</v>
      </c>
      <c r="J10" s="16">
        <v>45343</v>
      </c>
    </row>
    <row r="11" spans="1:10" s="1" customFormat="1" ht="16.5" customHeight="1">
      <c r="A11" s="4" t="s">
        <v>97</v>
      </c>
      <c r="B11" s="5">
        <v>902</v>
      </c>
      <c r="C11" s="5" t="s">
        <v>346</v>
      </c>
      <c r="D11" s="4" t="s">
        <v>1006</v>
      </c>
      <c r="E11" s="4" t="s">
        <v>1007</v>
      </c>
      <c r="F11" s="5" t="s">
        <v>1008</v>
      </c>
      <c r="G11" s="6">
        <v>1</v>
      </c>
      <c r="H11" s="7">
        <v>0.03</v>
      </c>
      <c r="I11" s="9">
        <f t="shared" si="0"/>
        <v>0.03</v>
      </c>
      <c r="J11" s="10">
        <v>45726</v>
      </c>
    </row>
    <row r="12" spans="1:10" s="1" customFormat="1" ht="16.5" customHeight="1">
      <c r="A12" s="12" t="s">
        <v>97</v>
      </c>
      <c r="B12" s="13">
        <v>902</v>
      </c>
      <c r="C12" s="13" t="s">
        <v>346</v>
      </c>
      <c r="D12" s="12" t="s">
        <v>1009</v>
      </c>
      <c r="E12" s="12" t="s">
        <v>1010</v>
      </c>
      <c r="F12" s="13" t="s">
        <v>1011</v>
      </c>
      <c r="G12" s="14">
        <v>1</v>
      </c>
      <c r="H12" s="7">
        <v>0.138761</v>
      </c>
      <c r="I12" s="9">
        <f t="shared" si="0"/>
        <v>0.138761</v>
      </c>
      <c r="J12" s="16">
        <v>45470</v>
      </c>
    </row>
    <row r="13" spans="1:10" s="1" customFormat="1" ht="16.5" customHeight="1">
      <c r="A13" s="4" t="s">
        <v>97</v>
      </c>
      <c r="B13" s="5">
        <v>902</v>
      </c>
      <c r="C13" s="5" t="s">
        <v>346</v>
      </c>
      <c r="D13" s="4" t="s">
        <v>1012</v>
      </c>
      <c r="E13" s="27" t="s">
        <v>1013</v>
      </c>
      <c r="F13" s="5" t="s">
        <v>1014</v>
      </c>
      <c r="G13" s="6">
        <v>6.5000000000000002E-2</v>
      </c>
      <c r="H13" s="24">
        <v>61.212699999999998</v>
      </c>
      <c r="I13" s="9">
        <f t="shared" si="0"/>
        <v>3.9788255000000001</v>
      </c>
      <c r="J13" s="10">
        <v>45470</v>
      </c>
    </row>
    <row r="14" spans="1:10" s="1" customFormat="1" ht="16.5" customHeight="1">
      <c r="A14" s="12" t="s">
        <v>97</v>
      </c>
      <c r="B14" s="13">
        <v>902</v>
      </c>
      <c r="C14" s="13" t="s">
        <v>346</v>
      </c>
      <c r="D14" s="12" t="s">
        <v>1015</v>
      </c>
      <c r="E14" s="12" t="s">
        <v>1016</v>
      </c>
      <c r="F14" s="13" t="s">
        <v>1017</v>
      </c>
      <c r="G14" s="14">
        <v>1</v>
      </c>
      <c r="H14" s="24">
        <v>6.5000000000000002E-2</v>
      </c>
      <c r="I14" s="9">
        <f t="shared" si="0"/>
        <v>6.5000000000000002E-2</v>
      </c>
      <c r="J14" s="16">
        <v>45470</v>
      </c>
    </row>
    <row r="15" spans="1:10">
      <c r="I15" s="11">
        <f>SUM(I2:I14)</f>
        <v>12.6063225761391</v>
      </c>
    </row>
    <row r="17" spans="1:10" s="1" customFormat="1" ht="12.75">
      <c r="A17" s="2" t="s">
        <v>336</v>
      </c>
      <c r="B17" s="2" t="s">
        <v>337</v>
      </c>
      <c r="C17" s="2" t="s">
        <v>338</v>
      </c>
      <c r="D17" s="2" t="s">
        <v>339</v>
      </c>
      <c r="E17" s="2" t="s">
        <v>340</v>
      </c>
      <c r="F17" s="2" t="s">
        <v>340</v>
      </c>
      <c r="G17" s="3" t="s">
        <v>341</v>
      </c>
      <c r="H17" s="3" t="s">
        <v>342</v>
      </c>
      <c r="I17" s="3" t="s">
        <v>343</v>
      </c>
      <c r="J17" s="8" t="s">
        <v>344</v>
      </c>
    </row>
    <row r="18" spans="1:10" s="1" customFormat="1" ht="16.5" customHeight="1">
      <c r="A18" s="4" t="s">
        <v>106</v>
      </c>
      <c r="B18" s="5" t="s">
        <v>345</v>
      </c>
      <c r="C18" s="5" t="s">
        <v>346</v>
      </c>
      <c r="D18" s="4" t="s">
        <v>227</v>
      </c>
      <c r="E18" s="4" t="s">
        <v>228</v>
      </c>
      <c r="F18" s="5" t="s">
        <v>443</v>
      </c>
      <c r="G18" s="6">
        <v>1</v>
      </c>
      <c r="H18" s="7">
        <v>0.28858469243986301</v>
      </c>
      <c r="I18" s="9">
        <f t="shared" ref="I18:I31" si="1">H18*G18</f>
        <v>0.28858469243986301</v>
      </c>
      <c r="J18" s="10">
        <v>44550</v>
      </c>
    </row>
    <row r="19" spans="1:10" s="1" customFormat="1" ht="16.5" customHeight="1">
      <c r="A19" s="12" t="s">
        <v>106</v>
      </c>
      <c r="B19" s="13" t="s">
        <v>345</v>
      </c>
      <c r="C19" s="13" t="s">
        <v>346</v>
      </c>
      <c r="D19" s="12" t="s">
        <v>223</v>
      </c>
      <c r="E19" s="12" t="s">
        <v>224</v>
      </c>
      <c r="F19" s="13" t="s">
        <v>444</v>
      </c>
      <c r="G19" s="14">
        <v>2</v>
      </c>
      <c r="H19" s="7">
        <v>0.120565034394672</v>
      </c>
      <c r="I19" s="9">
        <f t="shared" si="1"/>
        <v>0.24113006878934401</v>
      </c>
      <c r="J19" s="16">
        <v>44742</v>
      </c>
    </row>
    <row r="20" spans="1:10" s="1" customFormat="1" ht="16.5" customHeight="1">
      <c r="A20" s="4" t="s">
        <v>106</v>
      </c>
      <c r="B20" s="5" t="s">
        <v>345</v>
      </c>
      <c r="C20" s="5" t="s">
        <v>346</v>
      </c>
      <c r="D20" s="4" t="s">
        <v>445</v>
      </c>
      <c r="E20" s="4" t="s">
        <v>446</v>
      </c>
      <c r="F20" s="5" t="s">
        <v>447</v>
      </c>
      <c r="G20" s="6">
        <v>0.24</v>
      </c>
      <c r="H20" s="7">
        <v>1.7257</v>
      </c>
      <c r="I20" s="9">
        <f t="shared" si="1"/>
        <v>0.41416799999999998</v>
      </c>
      <c r="J20" s="10">
        <v>45196</v>
      </c>
    </row>
    <row r="21" spans="1:10" s="1" customFormat="1" ht="16.5" customHeight="1">
      <c r="A21" s="12" t="s">
        <v>106</v>
      </c>
      <c r="B21" s="13" t="s">
        <v>345</v>
      </c>
      <c r="C21" s="13" t="s">
        <v>346</v>
      </c>
      <c r="D21" s="12" t="s">
        <v>332</v>
      </c>
      <c r="E21" s="12" t="s">
        <v>333</v>
      </c>
      <c r="F21" s="13" t="s">
        <v>448</v>
      </c>
      <c r="G21" s="14">
        <v>0.3</v>
      </c>
      <c r="H21" s="7">
        <v>1.6814</v>
      </c>
      <c r="I21" s="9">
        <f t="shared" si="1"/>
        <v>0.50441999999999998</v>
      </c>
      <c r="J21" s="16">
        <v>44620</v>
      </c>
    </row>
    <row r="22" spans="1:10" s="1" customFormat="1" ht="16.5" customHeight="1">
      <c r="A22" s="4" t="s">
        <v>106</v>
      </c>
      <c r="B22" s="5" t="s">
        <v>345</v>
      </c>
      <c r="C22" s="5" t="s">
        <v>346</v>
      </c>
      <c r="D22" s="4" t="s">
        <v>449</v>
      </c>
      <c r="E22" s="4" t="s">
        <v>450</v>
      </c>
      <c r="F22" s="5" t="s">
        <v>447</v>
      </c>
      <c r="G22" s="6">
        <v>0.41</v>
      </c>
      <c r="H22" s="7">
        <v>1.7257</v>
      </c>
      <c r="I22" s="9">
        <f t="shared" si="1"/>
        <v>0.70753699999999997</v>
      </c>
      <c r="J22" s="10">
        <v>44620</v>
      </c>
    </row>
    <row r="23" spans="1:10" s="1" customFormat="1" ht="16.5" customHeight="1">
      <c r="A23" s="12" t="s">
        <v>106</v>
      </c>
      <c r="B23" s="13" t="s">
        <v>345</v>
      </c>
      <c r="C23" s="13" t="s">
        <v>346</v>
      </c>
      <c r="D23" s="12" t="s">
        <v>451</v>
      </c>
      <c r="E23" s="12" t="s">
        <v>452</v>
      </c>
      <c r="F23" s="13" t="s">
        <v>448</v>
      </c>
      <c r="G23" s="14">
        <v>0.185</v>
      </c>
      <c r="H23" s="7">
        <v>1.6814</v>
      </c>
      <c r="I23" s="9">
        <f t="shared" si="1"/>
        <v>0.31105899999999997</v>
      </c>
      <c r="J23" s="16">
        <v>44550</v>
      </c>
    </row>
    <row r="24" spans="1:10" s="1" customFormat="1" ht="16.5" customHeight="1">
      <c r="A24" s="4" t="s">
        <v>106</v>
      </c>
      <c r="B24" s="5" t="s">
        <v>345</v>
      </c>
      <c r="C24" s="5" t="s">
        <v>346</v>
      </c>
      <c r="D24" s="4" t="s">
        <v>453</v>
      </c>
      <c r="E24" s="4" t="s">
        <v>454</v>
      </c>
      <c r="F24" s="5" t="s">
        <v>349</v>
      </c>
      <c r="G24" s="6">
        <v>1</v>
      </c>
      <c r="H24" s="7">
        <v>0.35</v>
      </c>
      <c r="I24" s="9">
        <f t="shared" si="1"/>
        <v>0.35</v>
      </c>
      <c r="J24" s="10">
        <v>44620</v>
      </c>
    </row>
    <row r="25" spans="1:10" s="1" customFormat="1" ht="16.5" customHeight="1">
      <c r="A25" s="12" t="s">
        <v>106</v>
      </c>
      <c r="B25" s="13" t="s">
        <v>345</v>
      </c>
      <c r="C25" s="13" t="s">
        <v>346</v>
      </c>
      <c r="D25" s="12" t="s">
        <v>455</v>
      </c>
      <c r="E25" s="12" t="s">
        <v>456</v>
      </c>
      <c r="F25" s="13" t="s">
        <v>349</v>
      </c>
      <c r="G25" s="14">
        <v>1</v>
      </c>
      <c r="H25" s="7">
        <v>0.242469323534798</v>
      </c>
      <c r="I25" s="9">
        <f t="shared" si="1"/>
        <v>0.242469323534798</v>
      </c>
      <c r="J25" s="16">
        <v>45138</v>
      </c>
    </row>
    <row r="26" spans="1:10" s="1" customFormat="1" ht="16.5" customHeight="1">
      <c r="A26" s="4" t="s">
        <v>106</v>
      </c>
      <c r="B26" s="5" t="s">
        <v>345</v>
      </c>
      <c r="C26" s="5" t="s">
        <v>346</v>
      </c>
      <c r="D26" s="4" t="s">
        <v>457</v>
      </c>
      <c r="E26" s="4" t="s">
        <v>98</v>
      </c>
      <c r="F26" s="5" t="s">
        <v>349</v>
      </c>
      <c r="G26" s="6">
        <v>1</v>
      </c>
      <c r="H26" s="7">
        <f>I40</f>
        <v>3.1126822212145702</v>
      </c>
      <c r="I26" s="9">
        <f t="shared" si="1"/>
        <v>3.1126822212145702</v>
      </c>
      <c r="J26" s="10">
        <v>44550</v>
      </c>
    </row>
    <row r="27" spans="1:10" s="1" customFormat="1" ht="16.5" customHeight="1">
      <c r="A27" s="12" t="s">
        <v>106</v>
      </c>
      <c r="B27" s="13" t="s">
        <v>345</v>
      </c>
      <c r="C27" s="13" t="s">
        <v>346</v>
      </c>
      <c r="D27" s="12" t="s">
        <v>229</v>
      </c>
      <c r="E27" s="12" t="s">
        <v>230</v>
      </c>
      <c r="F27" s="13" t="s">
        <v>349</v>
      </c>
      <c r="G27" s="14">
        <v>2</v>
      </c>
      <c r="H27" s="7">
        <v>0.35</v>
      </c>
      <c r="I27" s="9">
        <f t="shared" si="1"/>
        <v>0.7</v>
      </c>
      <c r="J27" s="16">
        <v>45196</v>
      </c>
    </row>
    <row r="28" spans="1:10" s="1" customFormat="1" ht="16.5" customHeight="1">
      <c r="A28" s="4" t="s">
        <v>106</v>
      </c>
      <c r="B28" s="5" t="s">
        <v>345</v>
      </c>
      <c r="C28" s="5" t="s">
        <v>346</v>
      </c>
      <c r="D28" s="4" t="s">
        <v>458</v>
      </c>
      <c r="E28" s="4" t="s">
        <v>459</v>
      </c>
      <c r="F28" s="5" t="s">
        <v>349</v>
      </c>
      <c r="G28" s="6">
        <v>1</v>
      </c>
      <c r="H28" s="7">
        <v>0.119628418245735</v>
      </c>
      <c r="I28" s="9">
        <f t="shared" si="1"/>
        <v>0.119628418245735</v>
      </c>
      <c r="J28" s="10">
        <v>45138</v>
      </c>
    </row>
    <row r="29" spans="1:10" s="1" customFormat="1" ht="16.5" customHeight="1">
      <c r="A29" s="12" t="s">
        <v>106</v>
      </c>
      <c r="B29" s="13" t="s">
        <v>345</v>
      </c>
      <c r="C29" s="13" t="s">
        <v>346</v>
      </c>
      <c r="D29" s="12" t="s">
        <v>460</v>
      </c>
      <c r="E29" s="12" t="s">
        <v>461</v>
      </c>
      <c r="F29" s="13" t="s">
        <v>462</v>
      </c>
      <c r="G29" s="14">
        <v>1</v>
      </c>
      <c r="H29" s="7">
        <v>6.2700000000000006E-2</v>
      </c>
      <c r="I29" s="9">
        <f t="shared" si="1"/>
        <v>6.2700000000000006E-2</v>
      </c>
      <c r="J29" s="16">
        <v>45138</v>
      </c>
    </row>
    <row r="30" spans="1:10" s="1" customFormat="1" ht="16.5" customHeight="1">
      <c r="A30" s="4" t="s">
        <v>106</v>
      </c>
      <c r="B30" s="5" t="s">
        <v>345</v>
      </c>
      <c r="C30" s="5" t="s">
        <v>346</v>
      </c>
      <c r="D30" s="4" t="s">
        <v>463</v>
      </c>
      <c r="E30" s="4" t="s">
        <v>464</v>
      </c>
      <c r="F30" s="5" t="s">
        <v>465</v>
      </c>
      <c r="G30" s="6">
        <v>3.3E-3</v>
      </c>
      <c r="H30" s="7">
        <v>6.2127999999999997</v>
      </c>
      <c r="I30" s="9">
        <f t="shared" si="1"/>
        <v>2.0502240000000001E-2</v>
      </c>
      <c r="J30" s="10">
        <v>44652</v>
      </c>
    </row>
    <row r="31" spans="1:10" s="1" customFormat="1" ht="16.5" customHeight="1">
      <c r="A31" s="12" t="s">
        <v>106</v>
      </c>
      <c r="B31" s="13" t="s">
        <v>345</v>
      </c>
      <c r="C31" s="13" t="s">
        <v>346</v>
      </c>
      <c r="D31" s="12" t="s">
        <v>440</v>
      </c>
      <c r="E31" s="12" t="s">
        <v>441</v>
      </c>
      <c r="F31" s="13" t="s">
        <v>442</v>
      </c>
      <c r="G31" s="14">
        <v>0.01</v>
      </c>
      <c r="H31" s="7">
        <v>0.40350000000000003</v>
      </c>
      <c r="I31" s="9">
        <f t="shared" si="1"/>
        <v>4.0350000000000004E-3</v>
      </c>
      <c r="J31" s="16">
        <v>44652</v>
      </c>
    </row>
    <row r="32" spans="1:10">
      <c r="H32" s="11" t="s">
        <v>420</v>
      </c>
      <c r="I32" s="11">
        <f>SUM(I18:I31)</f>
        <v>7.0789159642243096</v>
      </c>
    </row>
    <row r="34" spans="1:10" s="1" customFormat="1" ht="12.75">
      <c r="A34" s="2" t="s">
        <v>336</v>
      </c>
      <c r="B34" s="2" t="s">
        <v>337</v>
      </c>
      <c r="C34" s="2" t="s">
        <v>338</v>
      </c>
      <c r="D34" s="2" t="s">
        <v>339</v>
      </c>
      <c r="E34" s="2" t="s">
        <v>340</v>
      </c>
      <c r="F34" s="2" t="s">
        <v>340</v>
      </c>
      <c r="G34" s="3" t="s">
        <v>341</v>
      </c>
      <c r="H34" s="3" t="s">
        <v>342</v>
      </c>
      <c r="I34" s="3" t="s">
        <v>343</v>
      </c>
      <c r="J34" s="8" t="s">
        <v>344</v>
      </c>
    </row>
    <row r="35" spans="1:10" s="1" customFormat="1" ht="16.5" customHeight="1">
      <c r="A35" s="4" t="s">
        <v>457</v>
      </c>
      <c r="B35" s="5" t="s">
        <v>345</v>
      </c>
      <c r="C35" s="5" t="s">
        <v>346</v>
      </c>
      <c r="D35" s="4" t="s">
        <v>466</v>
      </c>
      <c r="E35" s="4" t="s">
        <v>467</v>
      </c>
      <c r="F35" s="5" t="s">
        <v>349</v>
      </c>
      <c r="G35" s="6">
        <v>1</v>
      </c>
      <c r="H35" s="7">
        <v>0.122682221214575</v>
      </c>
      <c r="I35" s="9">
        <f t="shared" ref="I35:I39" si="2">H35*G35</f>
        <v>0.122682221214575</v>
      </c>
      <c r="J35" s="10">
        <v>44550</v>
      </c>
    </row>
    <row r="36" spans="1:10" s="1" customFormat="1" ht="16.5" customHeight="1">
      <c r="A36" s="12" t="s">
        <v>457</v>
      </c>
      <c r="B36" s="13" t="s">
        <v>345</v>
      </c>
      <c r="C36" s="13" t="s">
        <v>346</v>
      </c>
      <c r="D36" s="12" t="s">
        <v>468</v>
      </c>
      <c r="E36" s="12" t="s">
        <v>469</v>
      </c>
      <c r="F36" s="13" t="s">
        <v>349</v>
      </c>
      <c r="G36" s="14">
        <v>2</v>
      </c>
      <c r="H36" s="7">
        <v>0.15</v>
      </c>
      <c r="I36" s="9">
        <f t="shared" si="2"/>
        <v>0.3</v>
      </c>
      <c r="J36" s="16">
        <v>44620</v>
      </c>
    </row>
    <row r="37" spans="1:10" s="1" customFormat="1" ht="16.5" customHeight="1">
      <c r="A37" s="4" t="s">
        <v>457</v>
      </c>
      <c r="B37" s="5" t="s">
        <v>345</v>
      </c>
      <c r="C37" s="5" t="s">
        <v>346</v>
      </c>
      <c r="D37" s="4" t="s">
        <v>470</v>
      </c>
      <c r="E37" s="4" t="s">
        <v>471</v>
      </c>
      <c r="F37" s="5" t="s">
        <v>349</v>
      </c>
      <c r="G37" s="6">
        <v>1</v>
      </c>
      <c r="H37" s="7">
        <v>1.1000000000000001</v>
      </c>
      <c r="I37" s="9">
        <f t="shared" si="2"/>
        <v>1.1000000000000001</v>
      </c>
      <c r="J37" s="10">
        <v>44550</v>
      </c>
    </row>
    <row r="38" spans="1:10" s="1" customFormat="1" ht="16.5" customHeight="1">
      <c r="A38" s="12" t="s">
        <v>457</v>
      </c>
      <c r="B38" s="13" t="s">
        <v>345</v>
      </c>
      <c r="C38" s="13" t="s">
        <v>346</v>
      </c>
      <c r="D38" s="12" t="s">
        <v>472</v>
      </c>
      <c r="E38" s="12" t="s">
        <v>473</v>
      </c>
      <c r="F38" s="13" t="s">
        <v>349</v>
      </c>
      <c r="G38" s="14">
        <v>1</v>
      </c>
      <c r="H38" s="7">
        <v>0.6</v>
      </c>
      <c r="I38" s="9">
        <f t="shared" si="2"/>
        <v>0.6</v>
      </c>
      <c r="J38" s="16">
        <v>44550</v>
      </c>
    </row>
    <row r="39" spans="1:10" s="1" customFormat="1" ht="16.5" customHeight="1">
      <c r="A39" s="4" t="s">
        <v>457</v>
      </c>
      <c r="B39" s="5" t="s">
        <v>345</v>
      </c>
      <c r="C39" s="5" t="s">
        <v>346</v>
      </c>
      <c r="D39" s="4" t="s">
        <v>474</v>
      </c>
      <c r="E39" s="4" t="s">
        <v>475</v>
      </c>
      <c r="F39" s="5" t="s">
        <v>349</v>
      </c>
      <c r="G39" s="6">
        <v>1</v>
      </c>
      <c r="H39" s="7">
        <v>0.99</v>
      </c>
      <c r="I39" s="9">
        <f t="shared" si="2"/>
        <v>0.99</v>
      </c>
      <c r="J39" s="10">
        <v>44550</v>
      </c>
    </row>
    <row r="40" spans="1:10">
      <c r="H40" s="11" t="s">
        <v>420</v>
      </c>
      <c r="I40" s="11">
        <f>SUM(I35:I39)</f>
        <v>3.1126822212145702</v>
      </c>
    </row>
  </sheetData>
  <phoneticPr fontId="20" type="noConversion"/>
  <pageMargins left="0.75" right="0.75" top="1" bottom="1" header="0.5" footer="0.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H12" sqref="H12:H13"/>
    </sheetView>
  </sheetViews>
  <sheetFormatPr defaultColWidth="5.5" defaultRowHeight="13.5"/>
  <cols>
    <col min="1" max="1" width="10.125" customWidth="1"/>
    <col min="2" max="2" width="4.625" customWidth="1"/>
    <col min="3" max="3" width="7.625" customWidth="1"/>
    <col min="4" max="4" width="10.5" customWidth="1"/>
    <col min="5" max="5" width="21.375" customWidth="1"/>
    <col min="6" max="6" width="13.25" customWidth="1"/>
    <col min="7" max="7" width="9.25" customWidth="1"/>
    <col min="8" max="9" width="7.75" customWidth="1"/>
    <col min="10" max="10" width="8.125" customWidth="1"/>
    <col min="11" max="11" width="5.5" customWidth="1"/>
  </cols>
  <sheetData>
    <row r="1" spans="1:10" s="1" customFormat="1" ht="16.5" customHeight="1">
      <c r="A1" s="4" t="s">
        <v>336</v>
      </c>
      <c r="B1" s="5" t="s">
        <v>337</v>
      </c>
      <c r="C1" s="5" t="s">
        <v>338</v>
      </c>
      <c r="D1" s="4" t="s">
        <v>339</v>
      </c>
      <c r="E1" s="4" t="s">
        <v>340</v>
      </c>
      <c r="F1" s="5" t="s">
        <v>340</v>
      </c>
      <c r="G1" s="6" t="s">
        <v>341</v>
      </c>
      <c r="H1" s="7" t="s">
        <v>342</v>
      </c>
      <c r="I1" s="9" t="s">
        <v>343</v>
      </c>
      <c r="J1" s="10" t="s">
        <v>344</v>
      </c>
    </row>
    <row r="2" spans="1:10" s="1" customFormat="1" ht="16.5" customHeight="1">
      <c r="A2" s="12" t="s">
        <v>99</v>
      </c>
      <c r="B2" s="13">
        <v>902</v>
      </c>
      <c r="C2" s="13" t="s">
        <v>346</v>
      </c>
      <c r="D2" s="12" t="s">
        <v>513</v>
      </c>
      <c r="E2" s="12" t="s">
        <v>514</v>
      </c>
      <c r="F2" s="13" t="s">
        <v>515</v>
      </c>
      <c r="G2" s="14">
        <v>2</v>
      </c>
      <c r="H2" s="7">
        <v>0.05</v>
      </c>
      <c r="I2" s="9">
        <f t="shared" ref="I2:I14" si="0">H2*G2</f>
        <v>0.1</v>
      </c>
      <c r="J2" s="16">
        <v>45362</v>
      </c>
    </row>
    <row r="3" spans="1:10" s="1" customFormat="1" ht="16.5" customHeight="1">
      <c r="A3" s="4" t="s">
        <v>99</v>
      </c>
      <c r="B3" s="5">
        <v>902</v>
      </c>
      <c r="C3" s="5" t="s">
        <v>346</v>
      </c>
      <c r="D3" s="4" t="s">
        <v>227</v>
      </c>
      <c r="E3" s="4" t="s">
        <v>228</v>
      </c>
      <c r="F3" s="5" t="s">
        <v>443</v>
      </c>
      <c r="G3" s="6">
        <v>1</v>
      </c>
      <c r="H3" s="7">
        <v>0.28858469243986301</v>
      </c>
      <c r="I3" s="9">
        <f t="shared" si="0"/>
        <v>0.28858469243986301</v>
      </c>
      <c r="J3" s="10">
        <v>45362</v>
      </c>
    </row>
    <row r="4" spans="1:10" s="1" customFormat="1" ht="16.5" customHeight="1">
      <c r="A4" s="12" t="s">
        <v>99</v>
      </c>
      <c r="B4" s="13">
        <v>902</v>
      </c>
      <c r="C4" s="13" t="s">
        <v>346</v>
      </c>
      <c r="D4" s="12" t="s">
        <v>223</v>
      </c>
      <c r="E4" s="12" t="s">
        <v>224</v>
      </c>
      <c r="F4" s="13" t="s">
        <v>444</v>
      </c>
      <c r="G4" s="14">
        <v>2</v>
      </c>
      <c r="H4" s="7">
        <v>0.120565034394672</v>
      </c>
      <c r="I4" s="9">
        <f t="shared" si="0"/>
        <v>0.24113006878934401</v>
      </c>
      <c r="J4" s="16">
        <v>45343</v>
      </c>
    </row>
    <row r="5" spans="1:10" s="1" customFormat="1" ht="16.5" customHeight="1">
      <c r="A5" s="4" t="s">
        <v>99</v>
      </c>
      <c r="B5" s="5">
        <v>902</v>
      </c>
      <c r="C5" s="5" t="s">
        <v>346</v>
      </c>
      <c r="D5" s="4" t="s">
        <v>468</v>
      </c>
      <c r="E5" s="4" t="s">
        <v>469</v>
      </c>
      <c r="F5" s="5"/>
      <c r="G5" s="6">
        <v>2</v>
      </c>
      <c r="H5" s="7">
        <v>0.15</v>
      </c>
      <c r="I5" s="9">
        <f t="shared" si="0"/>
        <v>0.3</v>
      </c>
      <c r="J5" s="10">
        <v>45362</v>
      </c>
    </row>
    <row r="6" spans="1:10" s="1" customFormat="1" ht="16.5" customHeight="1">
      <c r="A6" s="12" t="s">
        <v>99</v>
      </c>
      <c r="B6" s="13">
        <v>902</v>
      </c>
      <c r="C6" s="13" t="s">
        <v>346</v>
      </c>
      <c r="D6" s="12" t="s">
        <v>483</v>
      </c>
      <c r="E6" s="12" t="s">
        <v>484</v>
      </c>
      <c r="F6" s="13"/>
      <c r="G6" s="14">
        <v>1</v>
      </c>
      <c r="H6" s="7">
        <v>0.24093969243986299</v>
      </c>
      <c r="I6" s="9">
        <f t="shared" si="0"/>
        <v>0.24093969243986299</v>
      </c>
      <c r="J6" s="16">
        <v>45362</v>
      </c>
    </row>
    <row r="7" spans="1:10" s="1" customFormat="1" ht="16.5" customHeight="1">
      <c r="A7" s="4" t="s">
        <v>99</v>
      </c>
      <c r="B7" s="5">
        <v>902</v>
      </c>
      <c r="C7" s="5" t="s">
        <v>346</v>
      </c>
      <c r="D7" s="4" t="s">
        <v>458</v>
      </c>
      <c r="E7" s="4" t="s">
        <v>459</v>
      </c>
      <c r="F7" s="5"/>
      <c r="G7" s="6">
        <v>1</v>
      </c>
      <c r="H7" s="7">
        <v>0.119628418245735</v>
      </c>
      <c r="I7" s="9">
        <f t="shared" si="0"/>
        <v>0.119628418245735</v>
      </c>
      <c r="J7" s="10">
        <v>45343</v>
      </c>
    </row>
    <row r="8" spans="1:10" s="1" customFormat="1" ht="16.5" customHeight="1">
      <c r="A8" s="12" t="s">
        <v>99</v>
      </c>
      <c r="B8" s="13">
        <v>902</v>
      </c>
      <c r="C8" s="13" t="s">
        <v>346</v>
      </c>
      <c r="D8" s="12" t="s">
        <v>463</v>
      </c>
      <c r="E8" s="12" t="s">
        <v>464</v>
      </c>
      <c r="F8" s="13" t="s">
        <v>465</v>
      </c>
      <c r="G8" s="14">
        <v>3.0000000000000001E-3</v>
      </c>
      <c r="H8" s="7">
        <v>6.2127999999999997</v>
      </c>
      <c r="I8" s="9">
        <f t="shared" si="0"/>
        <v>1.8638399999999999E-2</v>
      </c>
      <c r="J8" s="16">
        <v>45343</v>
      </c>
    </row>
    <row r="9" spans="1:10" s="1" customFormat="1" ht="16.5" customHeight="1">
      <c r="A9" s="4" t="s">
        <v>99</v>
      </c>
      <c r="B9" s="5">
        <v>902</v>
      </c>
      <c r="C9" s="5" t="s">
        <v>346</v>
      </c>
      <c r="D9" s="4" t="s">
        <v>440</v>
      </c>
      <c r="E9" s="4" t="s">
        <v>441</v>
      </c>
      <c r="F9" s="5" t="s">
        <v>442</v>
      </c>
      <c r="G9" s="6">
        <v>8.0000000000000002E-3</v>
      </c>
      <c r="H9" s="7">
        <v>0.40350000000000003</v>
      </c>
      <c r="I9" s="9">
        <f t="shared" si="0"/>
        <v>3.228E-3</v>
      </c>
      <c r="J9" s="10">
        <v>45343</v>
      </c>
    </row>
    <row r="10" spans="1:10" s="1" customFormat="1" ht="16.5" customHeight="1">
      <c r="A10" s="12" t="s">
        <v>99</v>
      </c>
      <c r="B10" s="13">
        <v>902</v>
      </c>
      <c r="C10" s="13" t="s">
        <v>346</v>
      </c>
      <c r="D10" s="12" t="s">
        <v>108</v>
      </c>
      <c r="E10" s="12" t="s">
        <v>109</v>
      </c>
      <c r="F10" s="13"/>
      <c r="G10" s="14">
        <v>1</v>
      </c>
      <c r="H10" s="7">
        <f>I29</f>
        <v>5.9763723973897802</v>
      </c>
      <c r="I10" s="9">
        <f t="shared" si="0"/>
        <v>5.9763723973897802</v>
      </c>
      <c r="J10" s="16">
        <v>45362</v>
      </c>
    </row>
    <row r="11" spans="1:10" s="1" customFormat="1" ht="16.5" customHeight="1">
      <c r="A11" s="4" t="s">
        <v>99</v>
      </c>
      <c r="B11" s="5">
        <v>902</v>
      </c>
      <c r="C11" s="5" t="s">
        <v>346</v>
      </c>
      <c r="D11" s="4" t="s">
        <v>1006</v>
      </c>
      <c r="E11" s="4" t="s">
        <v>1007</v>
      </c>
      <c r="F11" s="5" t="s">
        <v>1008</v>
      </c>
      <c r="G11" s="6">
        <v>1</v>
      </c>
      <c r="H11" s="7">
        <v>0.03</v>
      </c>
      <c r="I11" s="9">
        <f t="shared" si="0"/>
        <v>0.03</v>
      </c>
      <c r="J11" s="10">
        <v>45726</v>
      </c>
    </row>
    <row r="12" spans="1:10" s="1" customFormat="1" ht="16.5" customHeight="1">
      <c r="A12" s="12" t="s">
        <v>99</v>
      </c>
      <c r="B12" s="13">
        <v>902</v>
      </c>
      <c r="C12" s="13" t="s">
        <v>346</v>
      </c>
      <c r="D12" s="12" t="s">
        <v>1009</v>
      </c>
      <c r="E12" s="12" t="s">
        <v>1010</v>
      </c>
      <c r="F12" s="13" t="s">
        <v>1011</v>
      </c>
      <c r="G12" s="14">
        <v>1</v>
      </c>
      <c r="H12" s="7">
        <v>0.138761</v>
      </c>
      <c r="I12" s="9">
        <f t="shared" si="0"/>
        <v>0.138761</v>
      </c>
      <c r="J12" s="16">
        <v>45470</v>
      </c>
    </row>
    <row r="13" spans="1:10" s="1" customFormat="1" ht="16.5" customHeight="1">
      <c r="A13" s="4" t="s">
        <v>99</v>
      </c>
      <c r="B13" s="5">
        <v>902</v>
      </c>
      <c r="C13" s="5" t="s">
        <v>346</v>
      </c>
      <c r="D13" s="4" t="s">
        <v>1012</v>
      </c>
      <c r="E13" s="4" t="s">
        <v>1013</v>
      </c>
      <c r="F13" s="5" t="s">
        <v>1014</v>
      </c>
      <c r="G13" s="6">
        <v>6.5000000000000002E-2</v>
      </c>
      <c r="H13" s="24">
        <v>61.212699999999998</v>
      </c>
      <c r="I13" s="9">
        <f t="shared" si="0"/>
        <v>3.9788255000000001</v>
      </c>
      <c r="J13" s="10">
        <v>45470</v>
      </c>
    </row>
    <row r="14" spans="1:10" s="1" customFormat="1" ht="16.5" customHeight="1">
      <c r="A14" s="12" t="s">
        <v>99</v>
      </c>
      <c r="B14" s="13">
        <v>902</v>
      </c>
      <c r="C14" s="13" t="s">
        <v>346</v>
      </c>
      <c r="D14" s="12" t="s">
        <v>1015</v>
      </c>
      <c r="E14" s="12" t="s">
        <v>1016</v>
      </c>
      <c r="F14" s="13" t="s">
        <v>1017</v>
      </c>
      <c r="G14" s="14">
        <v>1</v>
      </c>
      <c r="H14" s="24">
        <v>6.5000000000000002E-2</v>
      </c>
      <c r="I14" s="9">
        <f t="shared" si="0"/>
        <v>6.5000000000000002E-2</v>
      </c>
      <c r="J14" s="16">
        <v>45470</v>
      </c>
    </row>
    <row r="15" spans="1:10" s="1" customFormat="1" ht="16.5" customHeight="1">
      <c r="A15" s="4"/>
      <c r="B15" s="5"/>
      <c r="C15" s="5"/>
      <c r="D15" s="4"/>
      <c r="E15" s="4"/>
      <c r="F15" s="5"/>
      <c r="G15" s="6"/>
      <c r="H15" s="7"/>
      <c r="I15" s="9">
        <f>SUM(I2:I14)</f>
        <v>11.501108169304599</v>
      </c>
      <c r="J15" s="10"/>
    </row>
    <row r="17" spans="1:10" s="1" customFormat="1" ht="12.75">
      <c r="A17" s="2" t="s">
        <v>336</v>
      </c>
      <c r="B17" s="2" t="s">
        <v>337</v>
      </c>
      <c r="C17" s="2" t="s">
        <v>338</v>
      </c>
      <c r="D17" s="2" t="s">
        <v>339</v>
      </c>
      <c r="E17" s="2" t="s">
        <v>340</v>
      </c>
      <c r="F17" s="2" t="s">
        <v>340</v>
      </c>
      <c r="G17" s="3" t="s">
        <v>341</v>
      </c>
      <c r="H17" s="3" t="s">
        <v>342</v>
      </c>
      <c r="I17" s="3" t="s">
        <v>343</v>
      </c>
      <c r="J17" s="8" t="s">
        <v>344</v>
      </c>
    </row>
    <row r="18" spans="1:10" s="1" customFormat="1" ht="16.5" customHeight="1">
      <c r="A18" s="4" t="s">
        <v>108</v>
      </c>
      <c r="B18" s="5" t="s">
        <v>345</v>
      </c>
      <c r="C18" s="5" t="s">
        <v>346</v>
      </c>
      <c r="D18" s="4" t="s">
        <v>223</v>
      </c>
      <c r="E18" s="4" t="s">
        <v>224</v>
      </c>
      <c r="F18" s="5" t="s">
        <v>444</v>
      </c>
      <c r="G18" s="6">
        <v>1</v>
      </c>
      <c r="H18" s="7">
        <v>0.120565034394672</v>
      </c>
      <c r="I18" s="9">
        <f t="shared" ref="I18:I28" si="1">H18*G18</f>
        <v>0.120565034394672</v>
      </c>
      <c r="J18" s="10">
        <v>45138</v>
      </c>
    </row>
    <row r="19" spans="1:10" s="1" customFormat="1" ht="16.5" customHeight="1">
      <c r="A19" s="12" t="s">
        <v>108</v>
      </c>
      <c r="B19" s="13" t="s">
        <v>345</v>
      </c>
      <c r="C19" s="13" t="s">
        <v>346</v>
      </c>
      <c r="D19" s="12" t="s">
        <v>445</v>
      </c>
      <c r="E19" s="12" t="s">
        <v>446</v>
      </c>
      <c r="F19" s="13" t="s">
        <v>447</v>
      </c>
      <c r="G19" s="14">
        <v>0.24</v>
      </c>
      <c r="H19" s="7">
        <v>1.7257</v>
      </c>
      <c r="I19" s="9">
        <f t="shared" si="1"/>
        <v>0.41416799999999998</v>
      </c>
      <c r="J19" s="16">
        <v>45196</v>
      </c>
    </row>
    <row r="20" spans="1:10" s="1" customFormat="1" ht="16.5" customHeight="1">
      <c r="A20" s="4" t="s">
        <v>108</v>
      </c>
      <c r="B20" s="5" t="s">
        <v>345</v>
      </c>
      <c r="C20" s="5" t="s">
        <v>346</v>
      </c>
      <c r="D20" s="4" t="s">
        <v>332</v>
      </c>
      <c r="E20" s="4" t="s">
        <v>333</v>
      </c>
      <c r="F20" s="5" t="s">
        <v>448</v>
      </c>
      <c r="G20" s="6">
        <v>0.495</v>
      </c>
      <c r="H20" s="7">
        <v>1.6814</v>
      </c>
      <c r="I20" s="9">
        <f t="shared" si="1"/>
        <v>0.83229299999999995</v>
      </c>
      <c r="J20" s="10">
        <v>44743</v>
      </c>
    </row>
    <row r="21" spans="1:10" s="1" customFormat="1" ht="16.5" customHeight="1">
      <c r="A21" s="12" t="s">
        <v>108</v>
      </c>
      <c r="B21" s="13" t="s">
        <v>345</v>
      </c>
      <c r="C21" s="13" t="s">
        <v>346</v>
      </c>
      <c r="D21" s="12" t="s">
        <v>453</v>
      </c>
      <c r="E21" s="12" t="s">
        <v>454</v>
      </c>
      <c r="F21" s="13" t="s">
        <v>349</v>
      </c>
      <c r="G21" s="14">
        <v>1</v>
      </c>
      <c r="H21" s="7">
        <v>0.35</v>
      </c>
      <c r="I21" s="9">
        <f t="shared" si="1"/>
        <v>0.35</v>
      </c>
      <c r="J21" s="16">
        <v>44743</v>
      </c>
    </row>
    <row r="22" spans="1:10" s="1" customFormat="1" ht="16.5" customHeight="1">
      <c r="A22" s="4" t="s">
        <v>108</v>
      </c>
      <c r="B22" s="5" t="s">
        <v>345</v>
      </c>
      <c r="C22" s="5" t="s">
        <v>346</v>
      </c>
      <c r="D22" s="4" t="s">
        <v>455</v>
      </c>
      <c r="E22" s="4" t="s">
        <v>456</v>
      </c>
      <c r="F22" s="5" t="s">
        <v>349</v>
      </c>
      <c r="G22" s="6">
        <v>1</v>
      </c>
      <c r="H22" s="7">
        <v>0.242469323534798</v>
      </c>
      <c r="I22" s="9">
        <f t="shared" si="1"/>
        <v>0.242469323534798</v>
      </c>
      <c r="J22" s="10">
        <v>45138</v>
      </c>
    </row>
    <row r="23" spans="1:10" s="1" customFormat="1" ht="16.5" customHeight="1">
      <c r="A23" s="12" t="s">
        <v>108</v>
      </c>
      <c r="B23" s="13" t="s">
        <v>345</v>
      </c>
      <c r="C23" s="13" t="s">
        <v>346</v>
      </c>
      <c r="D23" s="12" t="s">
        <v>457</v>
      </c>
      <c r="E23" s="12" t="s">
        <v>98</v>
      </c>
      <c r="F23" s="13" t="s">
        <v>349</v>
      </c>
      <c r="G23" s="14">
        <v>1</v>
      </c>
      <c r="H23" s="7">
        <f>I37</f>
        <v>3.1126822212145702</v>
      </c>
      <c r="I23" s="9">
        <f t="shared" si="1"/>
        <v>3.1126822212145702</v>
      </c>
      <c r="J23" s="16">
        <v>44743</v>
      </c>
    </row>
    <row r="24" spans="1:10" s="1" customFormat="1" ht="16.5" customHeight="1">
      <c r="A24" s="4" t="s">
        <v>108</v>
      </c>
      <c r="B24" s="5" t="s">
        <v>345</v>
      </c>
      <c r="C24" s="5" t="s">
        <v>346</v>
      </c>
      <c r="D24" s="4" t="s">
        <v>229</v>
      </c>
      <c r="E24" s="4" t="s">
        <v>230</v>
      </c>
      <c r="F24" s="5" t="s">
        <v>349</v>
      </c>
      <c r="G24" s="6">
        <v>2</v>
      </c>
      <c r="H24" s="7">
        <v>0.35</v>
      </c>
      <c r="I24" s="9">
        <f t="shared" si="1"/>
        <v>0.7</v>
      </c>
      <c r="J24" s="10">
        <v>45196</v>
      </c>
    </row>
    <row r="25" spans="1:10" s="1" customFormat="1" ht="16.5" customHeight="1">
      <c r="A25" s="12" t="s">
        <v>108</v>
      </c>
      <c r="B25" s="13" t="s">
        <v>345</v>
      </c>
      <c r="C25" s="13" t="s">
        <v>346</v>
      </c>
      <c r="D25" s="12" t="s">
        <v>458</v>
      </c>
      <c r="E25" s="12" t="s">
        <v>459</v>
      </c>
      <c r="F25" s="13" t="s">
        <v>349</v>
      </c>
      <c r="G25" s="14">
        <v>1</v>
      </c>
      <c r="H25" s="7">
        <v>0.119628418245735</v>
      </c>
      <c r="I25" s="9">
        <f t="shared" si="1"/>
        <v>0.119628418245735</v>
      </c>
      <c r="J25" s="16">
        <v>45138</v>
      </c>
    </row>
    <row r="26" spans="1:10" s="1" customFormat="1" ht="16.5" customHeight="1">
      <c r="A26" s="4" t="s">
        <v>108</v>
      </c>
      <c r="B26" s="5" t="s">
        <v>345</v>
      </c>
      <c r="C26" s="5" t="s">
        <v>346</v>
      </c>
      <c r="D26" s="4" t="s">
        <v>460</v>
      </c>
      <c r="E26" s="4" t="s">
        <v>461</v>
      </c>
      <c r="F26" s="5" t="s">
        <v>462</v>
      </c>
      <c r="G26" s="6">
        <v>1</v>
      </c>
      <c r="H26" s="7">
        <v>6.2700000000000006E-2</v>
      </c>
      <c r="I26" s="9">
        <f t="shared" si="1"/>
        <v>6.2700000000000006E-2</v>
      </c>
      <c r="J26" s="10">
        <v>45138</v>
      </c>
    </row>
    <row r="27" spans="1:10" s="1" customFormat="1" ht="16.5" customHeight="1">
      <c r="A27" s="12" t="s">
        <v>108</v>
      </c>
      <c r="B27" s="13" t="s">
        <v>345</v>
      </c>
      <c r="C27" s="13" t="s">
        <v>346</v>
      </c>
      <c r="D27" s="12" t="s">
        <v>463</v>
      </c>
      <c r="E27" s="12" t="s">
        <v>464</v>
      </c>
      <c r="F27" s="13" t="s">
        <v>465</v>
      </c>
      <c r="G27" s="14">
        <v>3.0000000000000001E-3</v>
      </c>
      <c r="H27" s="7">
        <v>6.2127999999999997</v>
      </c>
      <c r="I27" s="9">
        <f t="shared" si="1"/>
        <v>1.8638399999999999E-2</v>
      </c>
      <c r="J27" s="16">
        <v>44835</v>
      </c>
    </row>
    <row r="28" spans="1:10" s="1" customFormat="1" ht="16.5" customHeight="1">
      <c r="A28" s="4" t="s">
        <v>108</v>
      </c>
      <c r="B28" s="5" t="s">
        <v>345</v>
      </c>
      <c r="C28" s="5" t="s">
        <v>346</v>
      </c>
      <c r="D28" s="4" t="s">
        <v>440</v>
      </c>
      <c r="E28" s="4" t="s">
        <v>441</v>
      </c>
      <c r="F28" s="5" t="s">
        <v>442</v>
      </c>
      <c r="G28" s="6">
        <v>8.0000000000000002E-3</v>
      </c>
      <c r="H28" s="7">
        <v>0.40350000000000003</v>
      </c>
      <c r="I28" s="9">
        <f t="shared" si="1"/>
        <v>3.228E-3</v>
      </c>
      <c r="J28" s="10">
        <v>44835</v>
      </c>
    </row>
    <row r="29" spans="1:10">
      <c r="G29" s="11"/>
      <c r="H29" s="11"/>
      <c r="I29" s="11">
        <f>SUM(I18:I28)</f>
        <v>5.9763723973897802</v>
      </c>
    </row>
    <row r="30" spans="1:10">
      <c r="G30" s="11"/>
      <c r="H30" s="11"/>
      <c r="I30" s="11"/>
    </row>
    <row r="31" spans="1:10" s="1" customFormat="1" ht="12.75">
      <c r="A31" s="2" t="s">
        <v>336</v>
      </c>
      <c r="B31" s="2" t="s">
        <v>337</v>
      </c>
      <c r="C31" s="2" t="s">
        <v>338</v>
      </c>
      <c r="D31" s="2" t="s">
        <v>339</v>
      </c>
      <c r="E31" s="2" t="s">
        <v>340</v>
      </c>
      <c r="F31" s="2" t="s">
        <v>340</v>
      </c>
      <c r="G31" s="3" t="s">
        <v>341</v>
      </c>
      <c r="H31" s="3" t="s">
        <v>342</v>
      </c>
      <c r="I31" s="3" t="s">
        <v>343</v>
      </c>
      <c r="J31" s="8" t="s">
        <v>344</v>
      </c>
    </row>
    <row r="32" spans="1:10" s="1" customFormat="1" ht="16.5" customHeight="1">
      <c r="A32" s="4" t="s">
        <v>457</v>
      </c>
      <c r="B32" s="5" t="s">
        <v>345</v>
      </c>
      <c r="C32" s="5" t="s">
        <v>346</v>
      </c>
      <c r="D32" s="4" t="s">
        <v>466</v>
      </c>
      <c r="E32" s="4" t="s">
        <v>467</v>
      </c>
      <c r="F32" s="5" t="s">
        <v>349</v>
      </c>
      <c r="G32" s="6">
        <v>1</v>
      </c>
      <c r="H32" s="7">
        <v>0.122682221214575</v>
      </c>
      <c r="I32" s="9">
        <f t="shared" ref="I32:I36" si="2">H32*G32</f>
        <v>0.122682221214575</v>
      </c>
      <c r="J32" s="10">
        <v>44550</v>
      </c>
    </row>
    <row r="33" spans="1:10" s="1" customFormat="1" ht="16.5" customHeight="1">
      <c r="A33" s="12" t="s">
        <v>457</v>
      </c>
      <c r="B33" s="13" t="s">
        <v>345</v>
      </c>
      <c r="C33" s="13" t="s">
        <v>346</v>
      </c>
      <c r="D33" s="12" t="s">
        <v>468</v>
      </c>
      <c r="E33" s="12" t="s">
        <v>469</v>
      </c>
      <c r="F33" s="13" t="s">
        <v>349</v>
      </c>
      <c r="G33" s="14">
        <v>2</v>
      </c>
      <c r="H33" s="7">
        <v>0.15</v>
      </c>
      <c r="I33" s="9">
        <f t="shared" si="2"/>
        <v>0.3</v>
      </c>
      <c r="J33" s="16">
        <v>44620</v>
      </c>
    </row>
    <row r="34" spans="1:10" s="1" customFormat="1" ht="16.5" customHeight="1">
      <c r="A34" s="4" t="s">
        <v>457</v>
      </c>
      <c r="B34" s="5" t="s">
        <v>345</v>
      </c>
      <c r="C34" s="5" t="s">
        <v>346</v>
      </c>
      <c r="D34" s="4" t="s">
        <v>470</v>
      </c>
      <c r="E34" s="4" t="s">
        <v>471</v>
      </c>
      <c r="F34" s="5" t="s">
        <v>349</v>
      </c>
      <c r="G34" s="6">
        <v>1</v>
      </c>
      <c r="H34" s="7">
        <v>1.1000000000000001</v>
      </c>
      <c r="I34" s="9">
        <f t="shared" si="2"/>
        <v>1.1000000000000001</v>
      </c>
      <c r="J34" s="10">
        <v>44550</v>
      </c>
    </row>
    <row r="35" spans="1:10" s="1" customFormat="1" ht="16.5" customHeight="1">
      <c r="A35" s="12" t="s">
        <v>457</v>
      </c>
      <c r="B35" s="13" t="s">
        <v>345</v>
      </c>
      <c r="C35" s="13" t="s">
        <v>346</v>
      </c>
      <c r="D35" s="12" t="s">
        <v>472</v>
      </c>
      <c r="E35" s="12" t="s">
        <v>473</v>
      </c>
      <c r="F35" s="13" t="s">
        <v>349</v>
      </c>
      <c r="G35" s="14">
        <v>1</v>
      </c>
      <c r="H35" s="7">
        <v>0.6</v>
      </c>
      <c r="I35" s="9">
        <f t="shared" si="2"/>
        <v>0.6</v>
      </c>
      <c r="J35" s="16">
        <v>44550</v>
      </c>
    </row>
    <row r="36" spans="1:10" s="1" customFormat="1" ht="16.5" customHeight="1">
      <c r="A36" s="4" t="s">
        <v>457</v>
      </c>
      <c r="B36" s="5" t="s">
        <v>345</v>
      </c>
      <c r="C36" s="5" t="s">
        <v>346</v>
      </c>
      <c r="D36" s="4" t="s">
        <v>474</v>
      </c>
      <c r="E36" s="4" t="s">
        <v>475</v>
      </c>
      <c r="F36" s="5" t="s">
        <v>349</v>
      </c>
      <c r="G36" s="6">
        <v>1</v>
      </c>
      <c r="H36" s="7">
        <v>0.99</v>
      </c>
      <c r="I36" s="9">
        <f t="shared" si="2"/>
        <v>0.99</v>
      </c>
      <c r="J36" s="10">
        <v>44550</v>
      </c>
    </row>
    <row r="37" spans="1:10">
      <c r="G37" s="11"/>
      <c r="H37" s="11"/>
      <c r="I37" s="11">
        <f>SUM(I32:I36)</f>
        <v>3.1126822212145702</v>
      </c>
    </row>
    <row r="38" spans="1:10">
      <c r="G38" s="11"/>
      <c r="H38" s="11"/>
      <c r="I38" s="11"/>
    </row>
  </sheetData>
  <phoneticPr fontId="20" type="noConversion"/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I20" sqref="I2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9.625" customWidth="1"/>
    <col min="6" max="6" width="13.8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69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19" si="0">H2*G2</f>
        <v>0.05</v>
      </c>
      <c r="J2" s="10">
        <v>45096</v>
      </c>
    </row>
    <row r="3" spans="1:10" s="1" customFormat="1" ht="16.5" customHeight="1">
      <c r="A3" s="12" t="s">
        <v>69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0.01</v>
      </c>
      <c r="H3" s="7">
        <v>1.6814</v>
      </c>
      <c r="I3" s="9">
        <f t="shared" si="0"/>
        <v>1.6813999999999999E-2</v>
      </c>
      <c r="J3" s="16">
        <v>45300</v>
      </c>
    </row>
    <row r="4" spans="1:10" s="1" customFormat="1" ht="16.5" customHeight="1">
      <c r="A4" s="4" t="s">
        <v>69</v>
      </c>
      <c r="B4" s="5" t="s">
        <v>345</v>
      </c>
      <c r="C4" s="5" t="s">
        <v>346</v>
      </c>
      <c r="D4" s="4" t="s">
        <v>751</v>
      </c>
      <c r="E4" s="4" t="s">
        <v>752</v>
      </c>
      <c r="F4" s="5" t="s">
        <v>753</v>
      </c>
      <c r="G4" s="6">
        <v>1</v>
      </c>
      <c r="H4" s="7">
        <v>0.35</v>
      </c>
      <c r="I4" s="9">
        <f t="shared" si="0"/>
        <v>0.35</v>
      </c>
      <c r="J4" s="10">
        <v>45096</v>
      </c>
    </row>
    <row r="5" spans="1:10" s="1" customFormat="1" ht="16.5" customHeight="1">
      <c r="A5" s="12" t="s">
        <v>69</v>
      </c>
      <c r="B5" s="13" t="s">
        <v>345</v>
      </c>
      <c r="C5" s="13" t="s">
        <v>346</v>
      </c>
      <c r="D5" s="12" t="s">
        <v>754</v>
      </c>
      <c r="E5" s="12" t="s">
        <v>755</v>
      </c>
      <c r="F5" s="13" t="s">
        <v>756</v>
      </c>
      <c r="G5" s="14">
        <v>2</v>
      </c>
      <c r="H5" s="7">
        <v>0.1</v>
      </c>
      <c r="I5" s="9">
        <f t="shared" si="0"/>
        <v>0.2</v>
      </c>
      <c r="J5" s="16">
        <v>45096</v>
      </c>
    </row>
    <row r="6" spans="1:10" s="1" customFormat="1" ht="16.5" customHeight="1">
      <c r="A6" s="4" t="s">
        <v>69</v>
      </c>
      <c r="B6" s="5" t="s">
        <v>345</v>
      </c>
      <c r="C6" s="5" t="s">
        <v>346</v>
      </c>
      <c r="D6" s="4" t="s">
        <v>895</v>
      </c>
      <c r="E6" s="4" t="s">
        <v>896</v>
      </c>
      <c r="F6" s="5" t="s">
        <v>349</v>
      </c>
      <c r="G6" s="6">
        <v>1</v>
      </c>
      <c r="H6" s="7">
        <v>9.5000000000000001E-2</v>
      </c>
      <c r="I6" s="9">
        <f t="shared" si="0"/>
        <v>9.5000000000000001E-2</v>
      </c>
      <c r="J6" s="10">
        <v>45300</v>
      </c>
    </row>
    <row r="7" spans="1:10" s="1" customFormat="1" ht="16.5" customHeight="1">
      <c r="A7" s="12" t="s">
        <v>69</v>
      </c>
      <c r="B7" s="13" t="s">
        <v>345</v>
      </c>
      <c r="C7" s="13" t="s">
        <v>346</v>
      </c>
      <c r="D7" s="12" t="s">
        <v>759</v>
      </c>
      <c r="E7" s="12" t="s">
        <v>760</v>
      </c>
      <c r="F7" s="13" t="s">
        <v>349</v>
      </c>
      <c r="G7" s="14">
        <v>1</v>
      </c>
      <c r="H7" s="7">
        <v>1.02233373833333</v>
      </c>
      <c r="I7" s="9">
        <f t="shared" si="0"/>
        <v>1.02233373833333</v>
      </c>
      <c r="J7" s="16">
        <v>45096</v>
      </c>
    </row>
    <row r="8" spans="1:10" s="1" customFormat="1" ht="16.5" customHeight="1">
      <c r="A8" s="4" t="s">
        <v>69</v>
      </c>
      <c r="B8" s="5" t="s">
        <v>345</v>
      </c>
      <c r="C8" s="5" t="s">
        <v>346</v>
      </c>
      <c r="D8" s="4" t="s">
        <v>761</v>
      </c>
      <c r="E8" s="4" t="s">
        <v>762</v>
      </c>
      <c r="F8" s="5" t="s">
        <v>349</v>
      </c>
      <c r="G8" s="6">
        <v>2</v>
      </c>
      <c r="H8" s="7">
        <v>0.61829451086666698</v>
      </c>
      <c r="I8" s="9">
        <f t="shared" si="0"/>
        <v>1.23658902173333</v>
      </c>
      <c r="J8" s="10">
        <v>45096</v>
      </c>
    </row>
    <row r="9" spans="1:10" s="1" customFormat="1" ht="16.5" customHeight="1">
      <c r="A9" s="12" t="s">
        <v>69</v>
      </c>
      <c r="B9" s="13" t="s">
        <v>345</v>
      </c>
      <c r="C9" s="13" t="s">
        <v>346</v>
      </c>
      <c r="D9" s="12" t="s">
        <v>771</v>
      </c>
      <c r="E9" s="12" t="s">
        <v>772</v>
      </c>
      <c r="F9" s="13" t="s">
        <v>349</v>
      </c>
      <c r="G9" s="14">
        <v>1</v>
      </c>
      <c r="H9" s="7">
        <v>0.46860230378877199</v>
      </c>
      <c r="I9" s="9">
        <f t="shared" si="0"/>
        <v>0.46860230378877199</v>
      </c>
      <c r="J9" s="16">
        <v>45096</v>
      </c>
    </row>
    <row r="10" spans="1:10" s="1" customFormat="1" ht="16.5" customHeight="1">
      <c r="A10" s="4" t="s">
        <v>69</v>
      </c>
      <c r="B10" s="5" t="s">
        <v>345</v>
      </c>
      <c r="C10" s="5" t="s">
        <v>346</v>
      </c>
      <c r="D10" s="4" t="s">
        <v>899</v>
      </c>
      <c r="E10" s="4" t="s">
        <v>900</v>
      </c>
      <c r="F10" s="5" t="s">
        <v>482</v>
      </c>
      <c r="G10" s="6">
        <v>1</v>
      </c>
      <c r="H10" s="7">
        <v>1.40884150806451</v>
      </c>
      <c r="I10" s="9">
        <f t="shared" si="0"/>
        <v>1.40884150806451</v>
      </c>
      <c r="J10" s="10">
        <v>45096</v>
      </c>
    </row>
    <row r="11" spans="1:10" s="1" customFormat="1" ht="16.5" customHeight="1">
      <c r="A11" s="12" t="s">
        <v>69</v>
      </c>
      <c r="B11" s="13" t="s">
        <v>345</v>
      </c>
      <c r="C11" s="13" t="s">
        <v>346</v>
      </c>
      <c r="D11" s="12" t="s">
        <v>773</v>
      </c>
      <c r="E11" s="12" t="s">
        <v>774</v>
      </c>
      <c r="F11" s="13" t="s">
        <v>775</v>
      </c>
      <c r="G11" s="14">
        <v>1</v>
      </c>
      <c r="H11" s="7">
        <v>2.7525846153846101</v>
      </c>
      <c r="I11" s="9">
        <f t="shared" si="0"/>
        <v>2.7525846153846101</v>
      </c>
      <c r="J11" s="16">
        <v>45096</v>
      </c>
    </row>
    <row r="12" spans="1:10" s="1" customFormat="1" ht="16.5" customHeight="1">
      <c r="A12" s="4" t="s">
        <v>69</v>
      </c>
      <c r="B12" s="5" t="s">
        <v>345</v>
      </c>
      <c r="C12" s="5" t="s">
        <v>346</v>
      </c>
      <c r="D12" s="4" t="s">
        <v>901</v>
      </c>
      <c r="E12" s="4" t="s">
        <v>902</v>
      </c>
      <c r="F12" s="5" t="s">
        <v>482</v>
      </c>
      <c r="G12" s="6">
        <v>1</v>
      </c>
      <c r="H12" s="7">
        <v>2.5</v>
      </c>
      <c r="I12" s="9">
        <f t="shared" si="0"/>
        <v>2.5</v>
      </c>
      <c r="J12" s="10">
        <v>45096</v>
      </c>
    </row>
    <row r="13" spans="1:10" s="1" customFormat="1" ht="16.5" customHeight="1">
      <c r="A13" s="12" t="s">
        <v>69</v>
      </c>
      <c r="B13" s="13" t="s">
        <v>345</v>
      </c>
      <c r="C13" s="13" t="s">
        <v>346</v>
      </c>
      <c r="D13" s="12" t="s">
        <v>903</v>
      </c>
      <c r="E13" s="12" t="s">
        <v>782</v>
      </c>
      <c r="F13" s="13" t="s">
        <v>482</v>
      </c>
      <c r="G13" s="14">
        <v>1</v>
      </c>
      <c r="H13" s="7">
        <v>3.91</v>
      </c>
      <c r="I13" s="9">
        <f t="shared" si="0"/>
        <v>3.91</v>
      </c>
      <c r="J13" s="16">
        <v>45096</v>
      </c>
    </row>
    <row r="14" spans="1:10" s="1" customFormat="1" ht="16.5" customHeight="1">
      <c r="A14" s="4" t="s">
        <v>69</v>
      </c>
      <c r="B14" s="5" t="s">
        <v>345</v>
      </c>
      <c r="C14" s="5" t="s">
        <v>346</v>
      </c>
      <c r="D14" s="4" t="s">
        <v>904</v>
      </c>
      <c r="E14" s="4" t="s">
        <v>905</v>
      </c>
      <c r="F14" s="5" t="s">
        <v>349</v>
      </c>
      <c r="G14" s="6">
        <v>1</v>
      </c>
      <c r="H14" s="7">
        <v>0.22</v>
      </c>
      <c r="I14" s="9">
        <f t="shared" si="0"/>
        <v>0.22</v>
      </c>
      <c r="J14" s="10">
        <v>45300</v>
      </c>
    </row>
    <row r="15" spans="1:10" s="1" customFormat="1" ht="16.5" customHeight="1">
      <c r="A15" s="12" t="s">
        <v>69</v>
      </c>
      <c r="B15" s="13" t="s">
        <v>345</v>
      </c>
      <c r="C15" s="13" t="s">
        <v>346</v>
      </c>
      <c r="D15" s="12" t="s">
        <v>906</v>
      </c>
      <c r="E15" s="12" t="s">
        <v>907</v>
      </c>
      <c r="F15" s="13" t="s">
        <v>349</v>
      </c>
      <c r="G15" s="14">
        <v>1</v>
      </c>
      <c r="H15" s="7">
        <v>0.2</v>
      </c>
      <c r="I15" s="9">
        <f t="shared" si="0"/>
        <v>0.2</v>
      </c>
      <c r="J15" s="16">
        <v>45300</v>
      </c>
    </row>
    <row r="16" spans="1:10" s="1" customFormat="1" ht="16.5" customHeight="1">
      <c r="A16" s="4" t="s">
        <v>69</v>
      </c>
      <c r="B16" s="5" t="s">
        <v>345</v>
      </c>
      <c r="C16" s="5" t="s">
        <v>346</v>
      </c>
      <c r="D16" s="4" t="s">
        <v>908</v>
      </c>
      <c r="E16" s="4" t="s">
        <v>909</v>
      </c>
      <c r="F16" s="5" t="s">
        <v>349</v>
      </c>
      <c r="G16" s="6">
        <v>1</v>
      </c>
      <c r="H16" s="7">
        <v>0.16</v>
      </c>
      <c r="I16" s="9">
        <f t="shared" si="0"/>
        <v>0.16</v>
      </c>
      <c r="J16" s="10">
        <v>45300</v>
      </c>
    </row>
    <row r="17" spans="1:10" s="1" customFormat="1" ht="16.5" customHeight="1">
      <c r="A17" s="12" t="s">
        <v>69</v>
      </c>
      <c r="B17" s="13" t="s">
        <v>345</v>
      </c>
      <c r="C17" s="13" t="s">
        <v>346</v>
      </c>
      <c r="D17" s="12" t="s">
        <v>1018</v>
      </c>
      <c r="E17" s="12" t="s">
        <v>943</v>
      </c>
      <c r="F17" s="13" t="s">
        <v>349</v>
      </c>
      <c r="G17" s="14">
        <v>1</v>
      </c>
      <c r="H17" s="7">
        <v>3.0000958164642402</v>
      </c>
      <c r="I17" s="9">
        <f t="shared" si="0"/>
        <v>3.0000958164642402</v>
      </c>
      <c r="J17" s="16">
        <v>45096</v>
      </c>
    </row>
    <row r="18" spans="1:10" s="1" customFormat="1" ht="16.5" customHeight="1">
      <c r="A18" s="4" t="s">
        <v>69</v>
      </c>
      <c r="B18" s="5" t="s">
        <v>345</v>
      </c>
      <c r="C18" s="5" t="s">
        <v>346</v>
      </c>
      <c r="D18" s="4" t="s">
        <v>910</v>
      </c>
      <c r="E18" s="4" t="s">
        <v>911</v>
      </c>
      <c r="F18" s="5" t="s">
        <v>349</v>
      </c>
      <c r="G18" s="6">
        <v>1</v>
      </c>
      <c r="H18" s="7">
        <v>0.11</v>
      </c>
      <c r="I18" s="9">
        <f t="shared" si="0"/>
        <v>0.11</v>
      </c>
      <c r="J18" s="10">
        <v>45300</v>
      </c>
    </row>
    <row r="19" spans="1:10" s="1" customFormat="1" ht="16.5" customHeight="1">
      <c r="A19" s="12" t="s">
        <v>69</v>
      </c>
      <c r="B19" s="13" t="s">
        <v>345</v>
      </c>
      <c r="C19" s="13" t="s">
        <v>346</v>
      </c>
      <c r="D19" s="12" t="s">
        <v>542</v>
      </c>
      <c r="E19" s="12" t="s">
        <v>543</v>
      </c>
      <c r="F19" s="13" t="s">
        <v>349</v>
      </c>
      <c r="G19" s="14">
        <v>1</v>
      </c>
      <c r="H19" s="7">
        <v>2.25664E-2</v>
      </c>
      <c r="I19" s="9">
        <f t="shared" si="0"/>
        <v>2.25664E-2</v>
      </c>
      <c r="J19" s="16">
        <v>45559</v>
      </c>
    </row>
    <row r="20" spans="1:10">
      <c r="I20" s="11">
        <f>SUM(I2:I19)</f>
        <v>17.723427403768799</v>
      </c>
    </row>
  </sheetData>
  <phoneticPr fontId="20" type="noConversion"/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I9" sqref="I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5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79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3</v>
      </c>
      <c r="H2" s="7">
        <v>0.05</v>
      </c>
      <c r="I2" s="9">
        <f t="shared" ref="I2:I7" si="0">H2*G2</f>
        <v>0.15</v>
      </c>
      <c r="J2" s="10">
        <v>45096</v>
      </c>
    </row>
    <row r="3" spans="1:10" s="1" customFormat="1" ht="16.5" customHeight="1">
      <c r="A3" s="12" t="s">
        <v>79</v>
      </c>
      <c r="B3" s="13" t="s">
        <v>345</v>
      </c>
      <c r="C3" s="13" t="s">
        <v>346</v>
      </c>
      <c r="D3" s="12" t="s">
        <v>801</v>
      </c>
      <c r="E3" s="12" t="s">
        <v>802</v>
      </c>
      <c r="F3" s="13" t="s">
        <v>349</v>
      </c>
      <c r="G3" s="14">
        <v>1</v>
      </c>
      <c r="H3" s="7">
        <f>I18</f>
        <v>28.727360392664501</v>
      </c>
      <c r="I3" s="9">
        <f t="shared" si="0"/>
        <v>28.727360392664501</v>
      </c>
      <c r="J3" s="16">
        <v>45481</v>
      </c>
    </row>
    <row r="4" spans="1:10" s="1" customFormat="1" ht="16.5" customHeight="1">
      <c r="A4" s="4" t="s">
        <v>79</v>
      </c>
      <c r="B4" s="5" t="s">
        <v>345</v>
      </c>
      <c r="C4" s="5" t="s">
        <v>346</v>
      </c>
      <c r="D4" s="4" t="s">
        <v>1019</v>
      </c>
      <c r="E4" s="4" t="s">
        <v>937</v>
      </c>
      <c r="F4" s="5" t="s">
        <v>349</v>
      </c>
      <c r="G4" s="6">
        <v>1</v>
      </c>
      <c r="H4" s="7">
        <f>VLOOKUP(D:D,'[2]安路普产品报价 （不考虑合格率）'!$B:$AG,32,0)</f>
        <v>0.74105229591836697</v>
      </c>
      <c r="I4" s="9">
        <f t="shared" si="0"/>
        <v>0.74105229591836697</v>
      </c>
      <c r="J4" s="10">
        <v>45096</v>
      </c>
    </row>
    <row r="5" spans="1:10" s="1" customFormat="1" ht="16.5" customHeight="1">
      <c r="A5" s="12" t="s">
        <v>79</v>
      </c>
      <c r="B5" s="13" t="s">
        <v>345</v>
      </c>
      <c r="C5" s="13" t="s">
        <v>346</v>
      </c>
      <c r="D5" s="12" t="s">
        <v>1020</v>
      </c>
      <c r="E5" s="12" t="s">
        <v>939</v>
      </c>
      <c r="F5" s="13" t="s">
        <v>349</v>
      </c>
      <c r="G5" s="14">
        <v>1</v>
      </c>
      <c r="H5" s="7">
        <f>VLOOKUP(D:D,'[2]安路普产品报价 （不考虑合格率）'!$B:$AG,32,0)</f>
        <v>0.74105229591836697</v>
      </c>
      <c r="I5" s="9">
        <f t="shared" si="0"/>
        <v>0.74105229591836697</v>
      </c>
      <c r="J5" s="16">
        <v>45096</v>
      </c>
    </row>
    <row r="6" spans="1:10" s="1" customFormat="1" ht="16.5" customHeight="1">
      <c r="A6" s="4" t="s">
        <v>79</v>
      </c>
      <c r="B6" s="5" t="s">
        <v>345</v>
      </c>
      <c r="C6" s="5" t="s">
        <v>346</v>
      </c>
      <c r="D6" s="4" t="s">
        <v>1021</v>
      </c>
      <c r="E6" s="4" t="s">
        <v>941</v>
      </c>
      <c r="F6" s="5" t="s">
        <v>349</v>
      </c>
      <c r="G6" s="6">
        <v>1</v>
      </c>
      <c r="H6" s="7">
        <f>VLOOKUP(D:D,'[2]安路普产品报价 （不考虑合格率）'!$B:$AG,32,0)</f>
        <v>0.73863638316151203</v>
      </c>
      <c r="I6" s="9">
        <f t="shared" si="0"/>
        <v>0.73863638316151203</v>
      </c>
      <c r="J6" s="10">
        <v>45096</v>
      </c>
    </row>
    <row r="7" spans="1:10" s="1" customFormat="1" ht="16.5" customHeight="1">
      <c r="A7" s="12" t="s">
        <v>79</v>
      </c>
      <c r="B7" s="13" t="s">
        <v>345</v>
      </c>
      <c r="C7" s="13" t="s">
        <v>346</v>
      </c>
      <c r="D7" s="12" t="s">
        <v>1022</v>
      </c>
      <c r="E7" s="12" t="s">
        <v>804</v>
      </c>
      <c r="F7" s="13" t="s">
        <v>349</v>
      </c>
      <c r="G7" s="14">
        <v>1</v>
      </c>
      <c r="H7" s="7">
        <f>VLOOKUP(D:D,'[2]安路普产品报价 （不考虑合格率）'!$B:$AG,32,0)</f>
        <v>0.920248333333333</v>
      </c>
      <c r="I7" s="9">
        <f t="shared" si="0"/>
        <v>0.920248333333333</v>
      </c>
      <c r="J7" s="16">
        <v>45096</v>
      </c>
    </row>
    <row r="8" spans="1:10">
      <c r="I8" s="11">
        <f>SUM(I2:I7)</f>
        <v>32.018349700996097</v>
      </c>
    </row>
    <row r="10" spans="1:10" s="1" customFormat="1" ht="12.75">
      <c r="A10" s="2" t="s">
        <v>336</v>
      </c>
      <c r="B10" s="2" t="s">
        <v>337</v>
      </c>
      <c r="C10" s="2" t="s">
        <v>338</v>
      </c>
      <c r="D10" s="2" t="s">
        <v>339</v>
      </c>
      <c r="E10" s="2" t="s">
        <v>340</v>
      </c>
      <c r="F10" s="2" t="s">
        <v>340</v>
      </c>
      <c r="G10" s="3" t="s">
        <v>341</v>
      </c>
      <c r="H10" s="3" t="s">
        <v>342</v>
      </c>
      <c r="I10" s="3" t="s">
        <v>343</v>
      </c>
      <c r="J10" s="8" t="s">
        <v>344</v>
      </c>
    </row>
    <row r="11" spans="1:10" s="1" customFormat="1" ht="16.5" customHeight="1">
      <c r="A11" s="4" t="s">
        <v>801</v>
      </c>
      <c r="B11" s="5" t="s">
        <v>345</v>
      </c>
      <c r="C11" s="5" t="s">
        <v>346</v>
      </c>
      <c r="D11" s="4" t="s">
        <v>544</v>
      </c>
      <c r="E11" s="4" t="s">
        <v>545</v>
      </c>
      <c r="F11" s="5" t="s">
        <v>546</v>
      </c>
      <c r="G11" s="6">
        <v>1</v>
      </c>
      <c r="H11" s="7">
        <v>0.05</v>
      </c>
      <c r="I11" s="9">
        <f t="shared" ref="I11:I17" si="1">H11*G11</f>
        <v>0.05</v>
      </c>
      <c r="J11" s="10">
        <v>45196</v>
      </c>
    </row>
    <row r="12" spans="1:10" s="1" customFormat="1" ht="16.5" customHeight="1">
      <c r="A12" s="12" t="s">
        <v>801</v>
      </c>
      <c r="B12" s="13" t="s">
        <v>345</v>
      </c>
      <c r="C12" s="13" t="s">
        <v>346</v>
      </c>
      <c r="D12" s="12" t="s">
        <v>811</v>
      </c>
      <c r="E12" s="12" t="s">
        <v>517</v>
      </c>
      <c r="F12" s="13" t="s">
        <v>812</v>
      </c>
      <c r="G12" s="14">
        <v>2</v>
      </c>
      <c r="H12" s="7">
        <v>0.05</v>
      </c>
      <c r="I12" s="9">
        <f t="shared" si="1"/>
        <v>0.1</v>
      </c>
      <c r="J12" s="16">
        <v>45196</v>
      </c>
    </row>
    <row r="13" spans="1:10" s="1" customFormat="1" ht="16.5" customHeight="1">
      <c r="A13" s="4" t="s">
        <v>801</v>
      </c>
      <c r="B13" s="5" t="s">
        <v>345</v>
      </c>
      <c r="C13" s="5" t="s">
        <v>346</v>
      </c>
      <c r="D13" s="4" t="s">
        <v>813</v>
      </c>
      <c r="E13" s="4" t="s">
        <v>814</v>
      </c>
      <c r="F13" s="5" t="s">
        <v>349</v>
      </c>
      <c r="G13" s="6">
        <v>1</v>
      </c>
      <c r="H13" s="7">
        <v>0.63460000000000005</v>
      </c>
      <c r="I13" s="9">
        <f t="shared" si="1"/>
        <v>0.63460000000000005</v>
      </c>
      <c r="J13" s="10">
        <v>45196</v>
      </c>
    </row>
    <row r="14" spans="1:10" s="1" customFormat="1" ht="16.5" customHeight="1">
      <c r="A14" s="12" t="s">
        <v>801</v>
      </c>
      <c r="B14" s="13" t="s">
        <v>345</v>
      </c>
      <c r="C14" s="13" t="s">
        <v>346</v>
      </c>
      <c r="D14" s="12" t="s">
        <v>815</v>
      </c>
      <c r="E14" s="12" t="s">
        <v>816</v>
      </c>
      <c r="F14" s="13" t="s">
        <v>349</v>
      </c>
      <c r="G14" s="14">
        <v>8</v>
      </c>
      <c r="H14" s="7">
        <v>0.2</v>
      </c>
      <c r="I14" s="9">
        <f t="shared" si="1"/>
        <v>1.6</v>
      </c>
      <c r="J14" s="16">
        <v>45196</v>
      </c>
    </row>
    <row r="15" spans="1:10" s="1" customFormat="1" ht="16.5" customHeight="1">
      <c r="A15" s="4" t="s">
        <v>801</v>
      </c>
      <c r="B15" s="5" t="s">
        <v>345</v>
      </c>
      <c r="C15" s="5" t="s">
        <v>346</v>
      </c>
      <c r="D15" s="4" t="s">
        <v>817</v>
      </c>
      <c r="E15" s="4" t="s">
        <v>818</v>
      </c>
      <c r="F15" s="5" t="s">
        <v>349</v>
      </c>
      <c r="G15" s="6">
        <v>3</v>
      </c>
      <c r="H15" s="7">
        <f>I35</f>
        <v>8.5405071515548396</v>
      </c>
      <c r="I15" s="9">
        <f t="shared" si="1"/>
        <v>25.621521454664499</v>
      </c>
      <c r="J15" s="10">
        <v>45196</v>
      </c>
    </row>
    <row r="16" spans="1:10" s="1" customFormat="1" ht="16.5" customHeight="1">
      <c r="A16" s="12" t="s">
        <v>801</v>
      </c>
      <c r="B16" s="13" t="s">
        <v>345</v>
      </c>
      <c r="C16" s="13" t="s">
        <v>346</v>
      </c>
      <c r="D16" s="12" t="s">
        <v>819</v>
      </c>
      <c r="E16" s="12" t="s">
        <v>820</v>
      </c>
      <c r="F16" s="13" t="s">
        <v>349</v>
      </c>
      <c r="G16" s="14">
        <v>1</v>
      </c>
      <c r="H16" s="7">
        <v>0.5</v>
      </c>
      <c r="I16" s="9">
        <f t="shared" si="1"/>
        <v>0.5</v>
      </c>
      <c r="J16" s="16">
        <v>45261</v>
      </c>
    </row>
    <row r="17" spans="1:10" s="1" customFormat="1" ht="16.5" customHeight="1">
      <c r="A17" s="4" t="s">
        <v>801</v>
      </c>
      <c r="B17" s="5" t="s">
        <v>345</v>
      </c>
      <c r="C17" s="5" t="s">
        <v>346</v>
      </c>
      <c r="D17" s="4" t="s">
        <v>821</v>
      </c>
      <c r="E17" s="4" t="s">
        <v>822</v>
      </c>
      <c r="F17" s="5" t="s">
        <v>823</v>
      </c>
      <c r="G17" s="6">
        <v>5</v>
      </c>
      <c r="H17" s="7">
        <v>4.4247787599999998E-2</v>
      </c>
      <c r="I17" s="9">
        <f t="shared" si="1"/>
        <v>0.221238938</v>
      </c>
      <c r="J17" s="10">
        <v>45383</v>
      </c>
    </row>
    <row r="18" spans="1:10">
      <c r="I18" s="11">
        <f>SUM(I11:I17)</f>
        <v>28.727360392664501</v>
      </c>
    </row>
    <row r="19" spans="1:10" ht="15.95" customHeight="1"/>
    <row r="20" spans="1:10" s="1" customFormat="1" ht="12.75">
      <c r="A20" s="2" t="s">
        <v>336</v>
      </c>
      <c r="B20" s="2" t="s">
        <v>337</v>
      </c>
      <c r="C20" s="2" t="s">
        <v>338</v>
      </c>
      <c r="D20" s="2" t="s">
        <v>339</v>
      </c>
      <c r="E20" s="2" t="s">
        <v>340</v>
      </c>
      <c r="F20" s="2" t="s">
        <v>340</v>
      </c>
      <c r="G20" s="3" t="s">
        <v>341</v>
      </c>
      <c r="H20" s="3" t="s">
        <v>342</v>
      </c>
      <c r="I20" s="3" t="s">
        <v>343</v>
      </c>
      <c r="J20" s="8" t="s">
        <v>344</v>
      </c>
    </row>
    <row r="21" spans="1:10" s="1" customFormat="1" ht="16.5" customHeight="1">
      <c r="A21" s="4" t="s">
        <v>817</v>
      </c>
      <c r="B21" s="5" t="s">
        <v>345</v>
      </c>
      <c r="C21" s="5" t="s">
        <v>346</v>
      </c>
      <c r="D21" s="4" t="s">
        <v>544</v>
      </c>
      <c r="E21" s="4" t="s">
        <v>545</v>
      </c>
      <c r="F21" s="5" t="s">
        <v>546</v>
      </c>
      <c r="G21" s="6">
        <v>2</v>
      </c>
      <c r="H21" s="7">
        <v>0.05</v>
      </c>
      <c r="I21" s="9">
        <f t="shared" ref="I21:I34" si="2">H21*G21</f>
        <v>0.1</v>
      </c>
      <c r="J21" s="10">
        <v>44866</v>
      </c>
    </row>
    <row r="22" spans="1:10" s="1" customFormat="1" ht="16.5" customHeight="1">
      <c r="A22" s="12" t="s">
        <v>817</v>
      </c>
      <c r="B22" s="13" t="s">
        <v>345</v>
      </c>
      <c r="C22" s="13" t="s">
        <v>346</v>
      </c>
      <c r="D22" s="12" t="s">
        <v>561</v>
      </c>
      <c r="E22" s="12" t="s">
        <v>562</v>
      </c>
      <c r="F22" s="13" t="s">
        <v>563</v>
      </c>
      <c r="G22" s="14">
        <v>4</v>
      </c>
      <c r="H22" s="7">
        <v>0.1196</v>
      </c>
      <c r="I22" s="9">
        <f t="shared" si="2"/>
        <v>0.47839999999999999</v>
      </c>
      <c r="J22" s="16">
        <v>44866</v>
      </c>
    </row>
    <row r="23" spans="1:10" s="1" customFormat="1" ht="16.5" customHeight="1">
      <c r="A23" s="4" t="s">
        <v>817</v>
      </c>
      <c r="B23" s="5" t="s">
        <v>345</v>
      </c>
      <c r="C23" s="5" t="s">
        <v>346</v>
      </c>
      <c r="D23" s="4" t="s">
        <v>824</v>
      </c>
      <c r="E23" s="4" t="s">
        <v>825</v>
      </c>
      <c r="F23" s="5" t="s">
        <v>349</v>
      </c>
      <c r="G23" s="6">
        <v>1</v>
      </c>
      <c r="H23" s="7">
        <v>1.7885</v>
      </c>
      <c r="I23" s="9">
        <f t="shared" si="2"/>
        <v>1.7885</v>
      </c>
      <c r="J23" s="10">
        <v>44866</v>
      </c>
    </row>
    <row r="24" spans="1:10" s="1" customFormat="1" ht="16.5" customHeight="1">
      <c r="A24" s="12" t="s">
        <v>817</v>
      </c>
      <c r="B24" s="13" t="s">
        <v>345</v>
      </c>
      <c r="C24" s="13" t="s">
        <v>346</v>
      </c>
      <c r="D24" s="12" t="s">
        <v>826</v>
      </c>
      <c r="E24" s="12" t="s">
        <v>827</v>
      </c>
      <c r="F24" s="13" t="s">
        <v>349</v>
      </c>
      <c r="G24" s="14">
        <v>2</v>
      </c>
      <c r="H24" s="7">
        <v>0.57579999999999998</v>
      </c>
      <c r="I24" s="9">
        <f t="shared" si="2"/>
        <v>1.1516</v>
      </c>
      <c r="J24" s="16">
        <v>44866</v>
      </c>
    </row>
    <row r="25" spans="1:10" s="1" customFormat="1" ht="16.5" customHeight="1">
      <c r="A25" s="4" t="s">
        <v>817</v>
      </c>
      <c r="B25" s="5" t="s">
        <v>345</v>
      </c>
      <c r="C25" s="5" t="s">
        <v>346</v>
      </c>
      <c r="D25" s="4" t="s">
        <v>828</v>
      </c>
      <c r="E25" s="4" t="s">
        <v>680</v>
      </c>
      <c r="F25" s="5" t="s">
        <v>349</v>
      </c>
      <c r="G25" s="6">
        <v>1</v>
      </c>
      <c r="H25" s="7">
        <v>0.7228</v>
      </c>
      <c r="I25" s="9">
        <f t="shared" si="2"/>
        <v>0.7228</v>
      </c>
      <c r="J25" s="10">
        <v>44866</v>
      </c>
    </row>
    <row r="26" spans="1:10" s="1" customFormat="1" ht="16.5" customHeight="1">
      <c r="A26" s="12" t="s">
        <v>817</v>
      </c>
      <c r="B26" s="13" t="s">
        <v>345</v>
      </c>
      <c r="C26" s="13" t="s">
        <v>346</v>
      </c>
      <c r="D26" s="12" t="s">
        <v>829</v>
      </c>
      <c r="E26" s="12" t="s">
        <v>830</v>
      </c>
      <c r="F26" s="13" t="s">
        <v>349</v>
      </c>
      <c r="G26" s="14">
        <v>1</v>
      </c>
      <c r="H26" s="7">
        <v>0.24645296996336999</v>
      </c>
      <c r="I26" s="9">
        <f t="shared" si="2"/>
        <v>0.24645296996336999</v>
      </c>
      <c r="J26" s="16">
        <v>44866</v>
      </c>
    </row>
    <row r="27" spans="1:10" s="1" customFormat="1" ht="16.5" customHeight="1">
      <c r="A27" s="4" t="s">
        <v>817</v>
      </c>
      <c r="B27" s="5" t="s">
        <v>345</v>
      </c>
      <c r="C27" s="5" t="s">
        <v>346</v>
      </c>
      <c r="D27" s="4" t="s">
        <v>831</v>
      </c>
      <c r="E27" s="4" t="s">
        <v>832</v>
      </c>
      <c r="F27" s="5" t="s">
        <v>349</v>
      </c>
      <c r="G27" s="6">
        <v>1</v>
      </c>
      <c r="H27" s="7">
        <v>0.58389999999999997</v>
      </c>
      <c r="I27" s="9">
        <f t="shared" si="2"/>
        <v>0.58389999999999997</v>
      </c>
      <c r="J27" s="10">
        <v>44866</v>
      </c>
    </row>
    <row r="28" spans="1:10" s="1" customFormat="1" ht="16.5" customHeight="1">
      <c r="A28" s="12" t="s">
        <v>817</v>
      </c>
      <c r="B28" s="13" t="s">
        <v>345</v>
      </c>
      <c r="C28" s="13" t="s">
        <v>346</v>
      </c>
      <c r="D28" s="12" t="s">
        <v>833</v>
      </c>
      <c r="E28" s="12" t="s">
        <v>834</v>
      </c>
      <c r="F28" s="13" t="s">
        <v>349</v>
      </c>
      <c r="G28" s="14">
        <v>1</v>
      </c>
      <c r="H28" s="7">
        <v>0.58389999999999997</v>
      </c>
      <c r="I28" s="9">
        <f t="shared" si="2"/>
        <v>0.58389999999999997</v>
      </c>
      <c r="J28" s="16">
        <v>44866</v>
      </c>
    </row>
    <row r="29" spans="1:10" s="1" customFormat="1" ht="16.5" customHeight="1">
      <c r="A29" s="4" t="s">
        <v>817</v>
      </c>
      <c r="B29" s="5" t="s">
        <v>345</v>
      </c>
      <c r="C29" s="5" t="s">
        <v>346</v>
      </c>
      <c r="D29" s="4" t="s">
        <v>835</v>
      </c>
      <c r="E29" s="4" t="s">
        <v>473</v>
      </c>
      <c r="F29" s="5" t="s">
        <v>349</v>
      </c>
      <c r="G29" s="6">
        <v>4</v>
      </c>
      <c r="H29" s="7">
        <v>0.52680000000000005</v>
      </c>
      <c r="I29" s="9">
        <f t="shared" si="2"/>
        <v>2.1072000000000002</v>
      </c>
      <c r="J29" s="10">
        <v>44866</v>
      </c>
    </row>
    <row r="30" spans="1:10" s="1" customFormat="1" ht="16.5" customHeight="1">
      <c r="A30" s="12" t="s">
        <v>817</v>
      </c>
      <c r="B30" s="13" t="s">
        <v>345</v>
      </c>
      <c r="C30" s="13" t="s">
        <v>346</v>
      </c>
      <c r="D30" s="12" t="s">
        <v>836</v>
      </c>
      <c r="E30" s="12" t="s">
        <v>837</v>
      </c>
      <c r="F30" s="13" t="s">
        <v>349</v>
      </c>
      <c r="G30" s="14">
        <v>1</v>
      </c>
      <c r="H30" s="7">
        <v>5.3097345099999999E-2</v>
      </c>
      <c r="I30" s="9">
        <f t="shared" si="2"/>
        <v>5.3097345099999999E-2</v>
      </c>
      <c r="J30" s="16">
        <v>44866</v>
      </c>
    </row>
    <row r="31" spans="1:10" s="1" customFormat="1" ht="16.5" customHeight="1">
      <c r="A31" s="4" t="s">
        <v>817</v>
      </c>
      <c r="B31" s="5" t="s">
        <v>345</v>
      </c>
      <c r="C31" s="5" t="s">
        <v>346</v>
      </c>
      <c r="D31" s="4" t="s">
        <v>838</v>
      </c>
      <c r="E31" s="4" t="s">
        <v>839</v>
      </c>
      <c r="F31" s="5" t="s">
        <v>840</v>
      </c>
      <c r="G31" s="6">
        <v>2</v>
      </c>
      <c r="H31" s="7">
        <v>0.12</v>
      </c>
      <c r="I31" s="9">
        <f t="shared" si="2"/>
        <v>0.24</v>
      </c>
      <c r="J31" s="10">
        <v>44866</v>
      </c>
    </row>
    <row r="32" spans="1:10" s="1" customFormat="1" ht="16.5" customHeight="1">
      <c r="A32" s="12" t="s">
        <v>817</v>
      </c>
      <c r="B32" s="13" t="s">
        <v>345</v>
      </c>
      <c r="C32" s="13" t="s">
        <v>346</v>
      </c>
      <c r="D32" s="12" t="s">
        <v>841</v>
      </c>
      <c r="E32" s="12" t="s">
        <v>842</v>
      </c>
      <c r="F32" s="13" t="s">
        <v>843</v>
      </c>
      <c r="G32" s="14">
        <v>1</v>
      </c>
      <c r="H32" s="7">
        <v>0.12</v>
      </c>
      <c r="I32" s="9">
        <f t="shared" si="2"/>
        <v>0.12</v>
      </c>
      <c r="J32" s="16">
        <v>44866</v>
      </c>
    </row>
    <row r="33" spans="1:10" s="1" customFormat="1" ht="16.5" customHeight="1">
      <c r="A33" s="4" t="s">
        <v>817</v>
      </c>
      <c r="B33" s="5" t="s">
        <v>345</v>
      </c>
      <c r="C33" s="5" t="s">
        <v>346</v>
      </c>
      <c r="D33" s="4" t="s">
        <v>458</v>
      </c>
      <c r="E33" s="4" t="s">
        <v>459</v>
      </c>
      <c r="F33" s="5" t="s">
        <v>349</v>
      </c>
      <c r="G33" s="6">
        <v>2</v>
      </c>
      <c r="H33" s="7">
        <v>0.119628418245735</v>
      </c>
      <c r="I33" s="9">
        <f t="shared" si="2"/>
        <v>0.23925683649147</v>
      </c>
      <c r="J33" s="10">
        <v>44866</v>
      </c>
    </row>
    <row r="34" spans="1:10" s="1" customFormat="1" ht="16.5" customHeight="1">
      <c r="A34" s="12" t="s">
        <v>817</v>
      </c>
      <c r="B34" s="13" t="s">
        <v>345</v>
      </c>
      <c r="C34" s="13" t="s">
        <v>346</v>
      </c>
      <c r="D34" s="12" t="s">
        <v>460</v>
      </c>
      <c r="E34" s="12" t="s">
        <v>461</v>
      </c>
      <c r="F34" s="13" t="s">
        <v>462</v>
      </c>
      <c r="G34" s="14">
        <v>2</v>
      </c>
      <c r="H34" s="7">
        <v>6.2700000000000006E-2</v>
      </c>
      <c r="I34" s="9">
        <f t="shared" si="2"/>
        <v>0.12540000000000001</v>
      </c>
      <c r="J34" s="16">
        <v>44866</v>
      </c>
    </row>
    <row r="35" spans="1:10">
      <c r="I35" s="11">
        <f>SUM(I21:I34)</f>
        <v>8.5405071515548396</v>
      </c>
    </row>
  </sheetData>
  <phoneticPr fontId="20" type="noConversion"/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K12" sqref="K12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9.625" customWidth="1"/>
    <col min="6" max="6" width="13.8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147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19" si="0">H2*G2</f>
        <v>0.05</v>
      </c>
      <c r="J2" s="10">
        <v>45096</v>
      </c>
    </row>
    <row r="3" spans="1:10" s="1" customFormat="1" ht="16.5" customHeight="1">
      <c r="A3" s="12" t="s">
        <v>147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0.01</v>
      </c>
      <c r="H3" s="7">
        <v>1.6814</v>
      </c>
      <c r="I3" s="9">
        <f t="shared" si="0"/>
        <v>1.6813999999999999E-2</v>
      </c>
      <c r="J3" s="16">
        <v>45300</v>
      </c>
    </row>
    <row r="4" spans="1:10" s="1" customFormat="1" ht="16.5" customHeight="1">
      <c r="A4" s="4" t="s">
        <v>147</v>
      </c>
      <c r="B4" s="5" t="s">
        <v>345</v>
      </c>
      <c r="C4" s="5" t="s">
        <v>346</v>
      </c>
      <c r="D4" s="4" t="s">
        <v>751</v>
      </c>
      <c r="E4" s="4" t="s">
        <v>752</v>
      </c>
      <c r="F4" s="5" t="s">
        <v>753</v>
      </c>
      <c r="G4" s="6">
        <v>1</v>
      </c>
      <c r="H4" s="7">
        <v>0.35</v>
      </c>
      <c r="I4" s="9">
        <f t="shared" si="0"/>
        <v>0.35</v>
      </c>
      <c r="J4" s="10">
        <v>45096</v>
      </c>
    </row>
    <row r="5" spans="1:10" s="1" customFormat="1" ht="16.5" customHeight="1">
      <c r="A5" s="12" t="s">
        <v>147</v>
      </c>
      <c r="B5" s="13" t="s">
        <v>345</v>
      </c>
      <c r="C5" s="13" t="s">
        <v>346</v>
      </c>
      <c r="D5" s="12" t="s">
        <v>754</v>
      </c>
      <c r="E5" s="12" t="s">
        <v>755</v>
      </c>
      <c r="F5" s="13" t="s">
        <v>756</v>
      </c>
      <c r="G5" s="14">
        <v>2</v>
      </c>
      <c r="H5" s="7">
        <v>0.1</v>
      </c>
      <c r="I5" s="9">
        <f t="shared" si="0"/>
        <v>0.2</v>
      </c>
      <c r="J5" s="16">
        <v>45096</v>
      </c>
    </row>
    <row r="6" spans="1:10" s="1" customFormat="1" ht="16.5" customHeight="1">
      <c r="A6" s="4" t="s">
        <v>147</v>
      </c>
      <c r="B6" s="5" t="s">
        <v>345</v>
      </c>
      <c r="C6" s="5" t="s">
        <v>346</v>
      </c>
      <c r="D6" s="4" t="s">
        <v>895</v>
      </c>
      <c r="E6" s="4" t="s">
        <v>896</v>
      </c>
      <c r="F6" s="5" t="s">
        <v>349</v>
      </c>
      <c r="G6" s="6">
        <v>1</v>
      </c>
      <c r="H6" s="7">
        <v>9.5000000000000001E-2</v>
      </c>
      <c r="I6" s="9">
        <f t="shared" si="0"/>
        <v>9.5000000000000001E-2</v>
      </c>
      <c r="J6" s="10">
        <v>45300</v>
      </c>
    </row>
    <row r="7" spans="1:10" s="1" customFormat="1" ht="16.5" customHeight="1">
      <c r="A7" s="12" t="s">
        <v>147</v>
      </c>
      <c r="B7" s="13" t="s">
        <v>345</v>
      </c>
      <c r="C7" s="13" t="s">
        <v>346</v>
      </c>
      <c r="D7" s="12" t="s">
        <v>759</v>
      </c>
      <c r="E7" s="12" t="s">
        <v>760</v>
      </c>
      <c r="F7" s="13" t="s">
        <v>349</v>
      </c>
      <c r="G7" s="14">
        <v>1</v>
      </c>
      <c r="H7" s="7">
        <v>1.02233373833333</v>
      </c>
      <c r="I7" s="9">
        <f t="shared" si="0"/>
        <v>1.02233373833333</v>
      </c>
      <c r="J7" s="16">
        <v>45096</v>
      </c>
    </row>
    <row r="8" spans="1:10" s="1" customFormat="1" ht="16.5" customHeight="1">
      <c r="A8" s="4" t="s">
        <v>147</v>
      </c>
      <c r="B8" s="5" t="s">
        <v>345</v>
      </c>
      <c r="C8" s="5" t="s">
        <v>346</v>
      </c>
      <c r="D8" s="4" t="s">
        <v>761</v>
      </c>
      <c r="E8" s="4" t="s">
        <v>762</v>
      </c>
      <c r="F8" s="5" t="s">
        <v>349</v>
      </c>
      <c r="G8" s="6">
        <v>2</v>
      </c>
      <c r="H8" s="7">
        <v>0.61829451086666698</v>
      </c>
      <c r="I8" s="9">
        <f t="shared" si="0"/>
        <v>1.23658902173333</v>
      </c>
      <c r="J8" s="10">
        <v>45096</v>
      </c>
    </row>
    <row r="9" spans="1:10" s="1" customFormat="1" ht="16.5" customHeight="1">
      <c r="A9" s="12" t="s">
        <v>147</v>
      </c>
      <c r="B9" s="13" t="s">
        <v>345</v>
      </c>
      <c r="C9" s="13" t="s">
        <v>346</v>
      </c>
      <c r="D9" s="12" t="s">
        <v>771</v>
      </c>
      <c r="E9" s="12" t="s">
        <v>772</v>
      </c>
      <c r="F9" s="13" t="s">
        <v>349</v>
      </c>
      <c r="G9" s="14">
        <v>1</v>
      </c>
      <c r="H9" s="7">
        <v>0.46860230378877199</v>
      </c>
      <c r="I9" s="9">
        <f t="shared" si="0"/>
        <v>0.46860230378877199</v>
      </c>
      <c r="J9" s="16">
        <v>45096</v>
      </c>
    </row>
    <row r="10" spans="1:10" s="1" customFormat="1" ht="16.5" customHeight="1">
      <c r="A10" s="4" t="s">
        <v>147</v>
      </c>
      <c r="B10" s="5" t="s">
        <v>345</v>
      </c>
      <c r="C10" s="5" t="s">
        <v>346</v>
      </c>
      <c r="D10" s="4" t="s">
        <v>899</v>
      </c>
      <c r="E10" s="4" t="s">
        <v>900</v>
      </c>
      <c r="F10" s="5" t="s">
        <v>482</v>
      </c>
      <c r="G10" s="6">
        <v>1</v>
      </c>
      <c r="H10" s="7">
        <v>1.40884150806451</v>
      </c>
      <c r="I10" s="9">
        <f t="shared" si="0"/>
        <v>1.40884150806451</v>
      </c>
      <c r="J10" s="10">
        <v>45096</v>
      </c>
    </row>
    <row r="11" spans="1:10" s="1" customFormat="1" ht="16.5" customHeight="1">
      <c r="A11" s="12" t="s">
        <v>147</v>
      </c>
      <c r="B11" s="13" t="s">
        <v>345</v>
      </c>
      <c r="C11" s="13" t="s">
        <v>346</v>
      </c>
      <c r="D11" s="12" t="s">
        <v>773</v>
      </c>
      <c r="E11" s="12" t="s">
        <v>774</v>
      </c>
      <c r="F11" s="13" t="s">
        <v>775</v>
      </c>
      <c r="G11" s="14">
        <v>1</v>
      </c>
      <c r="H11" s="7">
        <v>2.7525846153846101</v>
      </c>
      <c r="I11" s="9">
        <f t="shared" si="0"/>
        <v>2.7525846153846101</v>
      </c>
      <c r="J11" s="16">
        <v>45096</v>
      </c>
    </row>
    <row r="12" spans="1:10" s="1" customFormat="1" ht="16.5" customHeight="1">
      <c r="A12" s="4" t="s">
        <v>147</v>
      </c>
      <c r="B12" s="5" t="s">
        <v>345</v>
      </c>
      <c r="C12" s="5" t="s">
        <v>346</v>
      </c>
      <c r="D12" s="4" t="s">
        <v>901</v>
      </c>
      <c r="E12" s="4" t="s">
        <v>902</v>
      </c>
      <c r="F12" s="5" t="s">
        <v>482</v>
      </c>
      <c r="G12" s="6">
        <v>1</v>
      </c>
      <c r="H12" s="7">
        <v>2.5</v>
      </c>
      <c r="I12" s="9">
        <f t="shared" si="0"/>
        <v>2.5</v>
      </c>
      <c r="J12" s="10">
        <v>45096</v>
      </c>
    </row>
    <row r="13" spans="1:10" s="1" customFormat="1" ht="16.5" customHeight="1">
      <c r="A13" s="12" t="s">
        <v>147</v>
      </c>
      <c r="B13" s="13" t="s">
        <v>345</v>
      </c>
      <c r="C13" s="13" t="s">
        <v>346</v>
      </c>
      <c r="D13" s="12" t="s">
        <v>903</v>
      </c>
      <c r="E13" s="12" t="s">
        <v>782</v>
      </c>
      <c r="F13" s="13" t="s">
        <v>482</v>
      </c>
      <c r="G13" s="14">
        <v>1</v>
      </c>
      <c r="H13" s="7">
        <v>3.91</v>
      </c>
      <c r="I13" s="9">
        <f t="shared" si="0"/>
        <v>3.91</v>
      </c>
      <c r="J13" s="16">
        <v>45096</v>
      </c>
    </row>
    <row r="14" spans="1:10" s="1" customFormat="1" ht="16.5" customHeight="1">
      <c r="A14" s="4" t="s">
        <v>147</v>
      </c>
      <c r="B14" s="5" t="s">
        <v>345</v>
      </c>
      <c r="C14" s="5" t="s">
        <v>346</v>
      </c>
      <c r="D14" s="4" t="s">
        <v>904</v>
      </c>
      <c r="E14" s="4" t="s">
        <v>905</v>
      </c>
      <c r="F14" s="5" t="s">
        <v>349</v>
      </c>
      <c r="G14" s="6">
        <v>1</v>
      </c>
      <c r="H14" s="7">
        <v>0.22</v>
      </c>
      <c r="I14" s="9">
        <f t="shared" si="0"/>
        <v>0.22</v>
      </c>
      <c r="J14" s="10">
        <v>45300</v>
      </c>
    </row>
    <row r="15" spans="1:10" s="1" customFormat="1" ht="16.5" customHeight="1">
      <c r="A15" s="12" t="s">
        <v>147</v>
      </c>
      <c r="B15" s="13" t="s">
        <v>345</v>
      </c>
      <c r="C15" s="13" t="s">
        <v>346</v>
      </c>
      <c r="D15" s="12" t="s">
        <v>906</v>
      </c>
      <c r="E15" s="12" t="s">
        <v>907</v>
      </c>
      <c r="F15" s="13" t="s">
        <v>349</v>
      </c>
      <c r="G15" s="14">
        <v>1</v>
      </c>
      <c r="H15" s="7">
        <v>0.2</v>
      </c>
      <c r="I15" s="9">
        <f t="shared" si="0"/>
        <v>0.2</v>
      </c>
      <c r="J15" s="16">
        <v>45300</v>
      </c>
    </row>
    <row r="16" spans="1:10" s="1" customFormat="1" ht="16.5" customHeight="1">
      <c r="A16" s="4" t="s">
        <v>147</v>
      </c>
      <c r="B16" s="5" t="s">
        <v>345</v>
      </c>
      <c r="C16" s="5" t="s">
        <v>346</v>
      </c>
      <c r="D16" s="4" t="s">
        <v>908</v>
      </c>
      <c r="E16" s="4" t="s">
        <v>909</v>
      </c>
      <c r="F16" s="5" t="s">
        <v>349</v>
      </c>
      <c r="G16" s="6">
        <v>1</v>
      </c>
      <c r="H16" s="7">
        <v>0.16</v>
      </c>
      <c r="I16" s="9">
        <f t="shared" si="0"/>
        <v>0.16</v>
      </c>
      <c r="J16" s="10">
        <v>45300</v>
      </c>
    </row>
    <row r="17" spans="1:10" s="1" customFormat="1" ht="16.5" customHeight="1">
      <c r="A17" s="12" t="s">
        <v>147</v>
      </c>
      <c r="B17" s="13" t="s">
        <v>345</v>
      </c>
      <c r="C17" s="13" t="s">
        <v>346</v>
      </c>
      <c r="D17" s="12" t="s">
        <v>1023</v>
      </c>
      <c r="E17" s="12" t="s">
        <v>898</v>
      </c>
      <c r="F17" s="13" t="s">
        <v>349</v>
      </c>
      <c r="G17" s="14">
        <v>1</v>
      </c>
      <c r="H17" s="7">
        <v>2.9972576754386</v>
      </c>
      <c r="I17" s="9">
        <f t="shared" si="0"/>
        <v>2.9972576754386</v>
      </c>
      <c r="J17" s="16">
        <v>45096</v>
      </c>
    </row>
    <row r="18" spans="1:10" s="1" customFormat="1" ht="16.5" customHeight="1">
      <c r="A18" s="4" t="s">
        <v>147</v>
      </c>
      <c r="B18" s="5" t="s">
        <v>345</v>
      </c>
      <c r="C18" s="5" t="s">
        <v>346</v>
      </c>
      <c r="D18" s="4" t="s">
        <v>910</v>
      </c>
      <c r="E18" s="4" t="s">
        <v>911</v>
      </c>
      <c r="F18" s="5" t="s">
        <v>349</v>
      </c>
      <c r="G18" s="6">
        <v>1</v>
      </c>
      <c r="H18" s="7">
        <v>0.11</v>
      </c>
      <c r="I18" s="9">
        <f t="shared" si="0"/>
        <v>0.11</v>
      </c>
      <c r="J18" s="10">
        <v>45300</v>
      </c>
    </row>
    <row r="19" spans="1:10" s="1" customFormat="1" ht="16.5" customHeight="1">
      <c r="A19" s="12" t="s">
        <v>147</v>
      </c>
      <c r="B19" s="13" t="s">
        <v>345</v>
      </c>
      <c r="C19" s="13" t="s">
        <v>346</v>
      </c>
      <c r="D19" s="12" t="s">
        <v>542</v>
      </c>
      <c r="E19" s="12" t="s">
        <v>543</v>
      </c>
      <c r="F19" s="13" t="s">
        <v>349</v>
      </c>
      <c r="G19" s="14">
        <v>1</v>
      </c>
      <c r="H19" s="7">
        <v>2.25664E-2</v>
      </c>
      <c r="I19" s="9">
        <f t="shared" si="0"/>
        <v>2.25664E-2</v>
      </c>
      <c r="J19" s="16">
        <v>45559</v>
      </c>
    </row>
    <row r="20" spans="1:10">
      <c r="I20" s="11">
        <f>SUM(I2:I19)</f>
        <v>17.7205892627432</v>
      </c>
    </row>
  </sheetData>
  <phoneticPr fontId="20" type="noConversion"/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I8" sqref="I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75" customWidth="1"/>
    <col min="6" max="6" width="5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155</v>
      </c>
      <c r="B2" s="5" t="s">
        <v>345</v>
      </c>
      <c r="C2" s="5" t="s">
        <v>346</v>
      </c>
      <c r="D2" s="4" t="s">
        <v>844</v>
      </c>
      <c r="E2" s="4" t="s">
        <v>845</v>
      </c>
      <c r="F2" s="5" t="s">
        <v>349</v>
      </c>
      <c r="G2" s="6">
        <v>2</v>
      </c>
      <c r="H2" s="7">
        <v>0.58850000000000002</v>
      </c>
      <c r="I2" s="9">
        <f t="shared" ref="I2:I6" si="0">H2*G2</f>
        <v>1.177</v>
      </c>
      <c r="J2" s="10">
        <v>45549</v>
      </c>
    </row>
    <row r="3" spans="1:10" s="1" customFormat="1" ht="16.5" customHeight="1">
      <c r="A3" s="12" t="s">
        <v>155</v>
      </c>
      <c r="B3" s="13" t="s">
        <v>345</v>
      </c>
      <c r="C3" s="13" t="s">
        <v>346</v>
      </c>
      <c r="D3" s="12" t="s">
        <v>930</v>
      </c>
      <c r="E3" s="12" t="s">
        <v>931</v>
      </c>
      <c r="F3" s="13" t="s">
        <v>482</v>
      </c>
      <c r="G3" s="14">
        <v>1</v>
      </c>
      <c r="H3" s="7">
        <v>4.25</v>
      </c>
      <c r="I3" s="9">
        <f t="shared" si="0"/>
        <v>4.25</v>
      </c>
      <c r="J3" s="16">
        <v>45096</v>
      </c>
    </row>
    <row r="4" spans="1:10" s="1" customFormat="1" ht="16.5" customHeight="1">
      <c r="A4" s="4" t="s">
        <v>155</v>
      </c>
      <c r="B4" s="5" t="s">
        <v>345</v>
      </c>
      <c r="C4" s="5" t="s">
        <v>346</v>
      </c>
      <c r="D4" s="4" t="s">
        <v>932</v>
      </c>
      <c r="E4" s="4" t="s">
        <v>851</v>
      </c>
      <c r="F4" s="5" t="s">
        <v>482</v>
      </c>
      <c r="G4" s="6">
        <v>1</v>
      </c>
      <c r="H4" s="7">
        <v>0.843810363360324</v>
      </c>
      <c r="I4" s="9">
        <f t="shared" si="0"/>
        <v>0.843810363360324</v>
      </c>
      <c r="J4" s="10">
        <v>45096</v>
      </c>
    </row>
    <row r="5" spans="1:10" s="1" customFormat="1" ht="16.5" customHeight="1">
      <c r="A5" s="12" t="s">
        <v>155</v>
      </c>
      <c r="B5" s="13" t="s">
        <v>345</v>
      </c>
      <c r="C5" s="13" t="s">
        <v>346</v>
      </c>
      <c r="D5" s="12" t="s">
        <v>933</v>
      </c>
      <c r="E5" s="12" t="s">
        <v>854</v>
      </c>
      <c r="F5" s="13" t="s">
        <v>482</v>
      </c>
      <c r="G5" s="14">
        <v>1</v>
      </c>
      <c r="H5" s="7">
        <v>0.780764471969697</v>
      </c>
      <c r="I5" s="9">
        <f t="shared" si="0"/>
        <v>0.780764471969697</v>
      </c>
      <c r="J5" s="16">
        <v>45096</v>
      </c>
    </row>
    <row r="6" spans="1:10" s="1" customFormat="1" ht="16.5" customHeight="1">
      <c r="A6" s="4" t="s">
        <v>155</v>
      </c>
      <c r="B6" s="5" t="s">
        <v>345</v>
      </c>
      <c r="C6" s="5" t="s">
        <v>346</v>
      </c>
      <c r="D6" s="4" t="s">
        <v>1024</v>
      </c>
      <c r="E6" s="4" t="s">
        <v>935</v>
      </c>
      <c r="F6" s="5" t="s">
        <v>349</v>
      </c>
      <c r="G6" s="6">
        <v>1</v>
      </c>
      <c r="H6" s="7">
        <v>1.20783848039216</v>
      </c>
      <c r="I6" s="9">
        <f t="shared" si="0"/>
        <v>1.20783848039216</v>
      </c>
      <c r="J6" s="10">
        <v>45096</v>
      </c>
    </row>
    <row r="7" spans="1:10">
      <c r="I7" s="11">
        <f>SUM(I2:I6)</f>
        <v>8.2594133157221794</v>
      </c>
    </row>
  </sheetData>
  <phoneticPr fontId="2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9" sqref="D9"/>
    </sheetView>
  </sheetViews>
  <sheetFormatPr defaultColWidth="8.62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3.125" customWidth="1"/>
    <col min="7" max="7" width="9.25" style="11" customWidth="1"/>
    <col min="8" max="9" width="7.75" style="11" customWidth="1"/>
    <col min="10" max="10" width="8.125" customWidth="1"/>
    <col min="11" max="11" width="8.6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28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1</v>
      </c>
      <c r="H2" s="7">
        <v>0.120565034394672</v>
      </c>
      <c r="I2" s="9">
        <f t="shared" ref="I2:I10" si="0">H2*G2</f>
        <v>0.120565034394672</v>
      </c>
      <c r="J2" s="10">
        <v>44404</v>
      </c>
    </row>
    <row r="3" spans="1:10" s="1" customFormat="1" ht="16.5" customHeight="1">
      <c r="A3" s="12" t="s">
        <v>28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0.77</v>
      </c>
      <c r="H3" s="7">
        <v>1.6814</v>
      </c>
      <c r="I3" s="9">
        <f t="shared" si="0"/>
        <v>1.294678</v>
      </c>
      <c r="J3" s="16">
        <v>44593</v>
      </c>
    </row>
    <row r="4" spans="1:10" s="1" customFormat="1" ht="16.5" customHeight="1">
      <c r="A4" s="4" t="s">
        <v>28</v>
      </c>
      <c r="B4" s="5" t="s">
        <v>345</v>
      </c>
      <c r="C4" s="5" t="s">
        <v>346</v>
      </c>
      <c r="D4" s="4" t="s">
        <v>501</v>
      </c>
      <c r="E4" s="4" t="s">
        <v>502</v>
      </c>
      <c r="F4" s="5" t="s">
        <v>349</v>
      </c>
      <c r="G4" s="6">
        <v>1</v>
      </c>
      <c r="H4" s="7">
        <v>1.4158999999999999</v>
      </c>
      <c r="I4" s="9">
        <f t="shared" si="0"/>
        <v>1.4158999999999999</v>
      </c>
      <c r="J4" s="10">
        <v>44379</v>
      </c>
    </row>
    <row r="5" spans="1:10" s="1" customFormat="1" ht="16.5" customHeight="1">
      <c r="A5" s="12" t="s">
        <v>28</v>
      </c>
      <c r="B5" s="13" t="s">
        <v>345</v>
      </c>
      <c r="C5" s="13" t="s">
        <v>346</v>
      </c>
      <c r="D5" s="12" t="s">
        <v>437</v>
      </c>
      <c r="E5" s="12" t="s">
        <v>438</v>
      </c>
      <c r="F5" s="13" t="s">
        <v>439</v>
      </c>
      <c r="G5" s="14">
        <v>3.3300000000000003E-2</v>
      </c>
      <c r="H5" s="7">
        <v>6.1791999999999998</v>
      </c>
      <c r="I5" s="9">
        <f t="shared" si="0"/>
        <v>0.20576736000000001</v>
      </c>
      <c r="J5" s="16">
        <v>44636</v>
      </c>
    </row>
    <row r="6" spans="1:10" s="1" customFormat="1" ht="16.5" customHeight="1">
      <c r="A6" s="4" t="s">
        <v>28</v>
      </c>
      <c r="B6" s="5" t="s">
        <v>345</v>
      </c>
      <c r="C6" s="5" t="s">
        <v>346</v>
      </c>
      <c r="D6" s="4" t="s">
        <v>440</v>
      </c>
      <c r="E6" s="4" t="s">
        <v>441</v>
      </c>
      <c r="F6" s="5" t="s">
        <v>442</v>
      </c>
      <c r="G6" s="6">
        <v>3.3300000000000003E-2</v>
      </c>
      <c r="H6" s="7">
        <v>0.40350000000000003</v>
      </c>
      <c r="I6" s="9">
        <f t="shared" si="0"/>
        <v>1.343655E-2</v>
      </c>
      <c r="J6" s="10">
        <v>44501</v>
      </c>
    </row>
    <row r="7" spans="1:10" s="1" customFormat="1" ht="16.5" customHeight="1">
      <c r="A7" s="12" t="s">
        <v>28</v>
      </c>
      <c r="B7" s="13" t="s">
        <v>345</v>
      </c>
      <c r="C7" s="13" t="s">
        <v>346</v>
      </c>
      <c r="D7" s="12" t="s">
        <v>503</v>
      </c>
      <c r="E7" s="12" t="s">
        <v>504</v>
      </c>
      <c r="F7" s="13" t="s">
        <v>482</v>
      </c>
      <c r="G7" s="14">
        <v>1</v>
      </c>
      <c r="H7" s="7">
        <v>3.14912957631579</v>
      </c>
      <c r="I7" s="9">
        <f t="shared" si="0"/>
        <v>3.14912957631579</v>
      </c>
      <c r="J7" s="16">
        <v>44044</v>
      </c>
    </row>
    <row r="8" spans="1:10" s="1" customFormat="1" ht="16.5" customHeight="1">
      <c r="A8" s="4" t="s">
        <v>28</v>
      </c>
      <c r="B8" s="5" t="s">
        <v>345</v>
      </c>
      <c r="C8" s="5" t="s">
        <v>346</v>
      </c>
      <c r="D8" s="4" t="s">
        <v>505</v>
      </c>
      <c r="E8" s="4" t="s">
        <v>506</v>
      </c>
      <c r="F8" s="5" t="s">
        <v>482</v>
      </c>
      <c r="G8" s="6">
        <v>1</v>
      </c>
      <c r="H8" s="7">
        <v>6.5956459468421</v>
      </c>
      <c r="I8" s="9">
        <f t="shared" si="0"/>
        <v>6.5956459468421</v>
      </c>
      <c r="J8" s="10">
        <v>44044</v>
      </c>
    </row>
    <row r="9" spans="1:10" s="1" customFormat="1" ht="16.5" customHeight="1">
      <c r="A9" s="12" t="s">
        <v>28</v>
      </c>
      <c r="B9" s="13" t="s">
        <v>345</v>
      </c>
      <c r="C9" s="13" t="s">
        <v>346</v>
      </c>
      <c r="D9" s="12" t="s">
        <v>507</v>
      </c>
      <c r="E9" s="12" t="s">
        <v>508</v>
      </c>
      <c r="F9" s="13" t="s">
        <v>509</v>
      </c>
      <c r="G9" s="14">
        <v>1</v>
      </c>
      <c r="H9" s="7">
        <v>16.2</v>
      </c>
      <c r="I9" s="9">
        <f t="shared" si="0"/>
        <v>16.2</v>
      </c>
      <c r="J9" s="16">
        <v>44379</v>
      </c>
    </row>
    <row r="10" spans="1:10" s="1" customFormat="1" ht="16.5" customHeight="1">
      <c r="A10" s="4" t="s">
        <v>28</v>
      </c>
      <c r="B10" s="5" t="s">
        <v>345</v>
      </c>
      <c r="C10" s="5" t="s">
        <v>346</v>
      </c>
      <c r="D10" s="4" t="s">
        <v>510</v>
      </c>
      <c r="E10" s="4" t="s">
        <v>511</v>
      </c>
      <c r="F10" s="5" t="s">
        <v>512</v>
      </c>
      <c r="G10" s="6">
        <v>2</v>
      </c>
      <c r="H10" s="7">
        <v>1.55</v>
      </c>
      <c r="I10" s="9">
        <f t="shared" si="0"/>
        <v>3.1</v>
      </c>
      <c r="J10" s="10">
        <v>44044</v>
      </c>
    </row>
    <row r="11" spans="1:10">
      <c r="H11" s="11" t="s">
        <v>420</v>
      </c>
      <c r="I11" s="11">
        <f>SUM(I2:I10)</f>
        <v>32.095122467552599</v>
      </c>
    </row>
  </sheetData>
  <phoneticPr fontId="20" type="noConversion"/>
  <pageMargins left="0.75" right="0.75" top="1" bottom="1" header="0.5" footer="0.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I9" sqref="I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5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75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2</v>
      </c>
      <c r="H2" s="7">
        <v>0.05</v>
      </c>
      <c r="I2" s="9">
        <f t="shared" ref="I2:I7" si="0">H2*G2</f>
        <v>0.1</v>
      </c>
      <c r="J2" s="10">
        <v>45096</v>
      </c>
    </row>
    <row r="3" spans="1:10" s="1" customFormat="1" ht="16.5" customHeight="1">
      <c r="A3" s="12" t="s">
        <v>75</v>
      </c>
      <c r="B3" s="13" t="s">
        <v>345</v>
      </c>
      <c r="C3" s="13" t="s">
        <v>346</v>
      </c>
      <c r="D3" s="12" t="s">
        <v>952</v>
      </c>
      <c r="E3" s="12" t="s">
        <v>953</v>
      </c>
      <c r="F3" s="13" t="s">
        <v>349</v>
      </c>
      <c r="G3" s="14">
        <v>1</v>
      </c>
      <c r="H3" s="7">
        <f>I18</f>
        <v>15.418557665909701</v>
      </c>
      <c r="I3" s="9">
        <f t="shared" si="0"/>
        <v>15.418557665909701</v>
      </c>
      <c r="J3" s="16">
        <v>45481</v>
      </c>
    </row>
    <row r="4" spans="1:10" s="1" customFormat="1" ht="16.5" customHeight="1">
      <c r="A4" s="4" t="s">
        <v>75</v>
      </c>
      <c r="B4" s="5" t="s">
        <v>345</v>
      </c>
      <c r="C4" s="5" t="s">
        <v>346</v>
      </c>
      <c r="D4" s="4" t="s">
        <v>1019</v>
      </c>
      <c r="E4" s="4" t="s">
        <v>937</v>
      </c>
      <c r="F4" s="5" t="s">
        <v>349</v>
      </c>
      <c r="G4" s="6">
        <v>1</v>
      </c>
      <c r="H4" s="7">
        <v>0.74105229591836697</v>
      </c>
      <c r="I4" s="9">
        <f t="shared" si="0"/>
        <v>0.74105229591836697</v>
      </c>
      <c r="J4" s="10">
        <v>45096</v>
      </c>
    </row>
    <row r="5" spans="1:10" s="1" customFormat="1" ht="16.5" customHeight="1">
      <c r="A5" s="12" t="s">
        <v>75</v>
      </c>
      <c r="B5" s="13" t="s">
        <v>345</v>
      </c>
      <c r="C5" s="13" t="s">
        <v>346</v>
      </c>
      <c r="D5" s="12" t="s">
        <v>1020</v>
      </c>
      <c r="E5" s="12" t="s">
        <v>939</v>
      </c>
      <c r="F5" s="13" t="s">
        <v>349</v>
      </c>
      <c r="G5" s="14">
        <v>1</v>
      </c>
      <c r="H5" s="7">
        <v>0.74105229591836697</v>
      </c>
      <c r="I5" s="9">
        <f t="shared" si="0"/>
        <v>0.74105229591836697</v>
      </c>
      <c r="J5" s="16">
        <v>45096</v>
      </c>
    </row>
    <row r="6" spans="1:10" s="1" customFormat="1" ht="16.5" customHeight="1">
      <c r="A6" s="4" t="s">
        <v>75</v>
      </c>
      <c r="B6" s="5" t="s">
        <v>345</v>
      </c>
      <c r="C6" s="5" t="s">
        <v>346</v>
      </c>
      <c r="D6" s="4" t="s">
        <v>1025</v>
      </c>
      <c r="E6" s="4" t="s">
        <v>955</v>
      </c>
      <c r="F6" s="5" t="s">
        <v>349</v>
      </c>
      <c r="G6" s="6">
        <v>1</v>
      </c>
      <c r="H6" s="7">
        <v>0.84115897435897402</v>
      </c>
      <c r="I6" s="9">
        <f t="shared" si="0"/>
        <v>0.84115897435897402</v>
      </c>
      <c r="J6" s="10">
        <v>45096</v>
      </c>
    </row>
    <row r="7" spans="1:10" s="1" customFormat="1" ht="16.5" customHeight="1">
      <c r="A7" s="12" t="s">
        <v>75</v>
      </c>
      <c r="B7" s="13" t="s">
        <v>345</v>
      </c>
      <c r="C7" s="13" t="s">
        <v>346</v>
      </c>
      <c r="D7" s="12" t="s">
        <v>1022</v>
      </c>
      <c r="E7" s="12" t="s">
        <v>804</v>
      </c>
      <c r="F7" s="13" t="s">
        <v>349</v>
      </c>
      <c r="G7" s="14">
        <v>1</v>
      </c>
      <c r="H7" s="7">
        <v>0.920248333333333</v>
      </c>
      <c r="I7" s="9">
        <f t="shared" si="0"/>
        <v>0.920248333333333</v>
      </c>
      <c r="J7" s="16">
        <v>45096</v>
      </c>
    </row>
    <row r="8" spans="1:10">
      <c r="I8" s="11">
        <f>SUM(I2:I7)</f>
        <v>18.762069565438701</v>
      </c>
    </row>
    <row r="10" spans="1:10" s="1" customFormat="1" ht="12.75">
      <c r="A10" s="2" t="s">
        <v>336</v>
      </c>
      <c r="B10" s="2" t="s">
        <v>337</v>
      </c>
      <c r="C10" s="2" t="s">
        <v>338</v>
      </c>
      <c r="D10" s="2" t="s">
        <v>339</v>
      </c>
      <c r="E10" s="2" t="s">
        <v>340</v>
      </c>
      <c r="F10" s="2" t="s">
        <v>340</v>
      </c>
      <c r="G10" s="3" t="s">
        <v>341</v>
      </c>
      <c r="H10" s="3" t="s">
        <v>342</v>
      </c>
      <c r="I10" s="3" t="s">
        <v>343</v>
      </c>
      <c r="J10" s="8" t="s">
        <v>344</v>
      </c>
    </row>
    <row r="11" spans="1:10" s="1" customFormat="1" ht="16.5" customHeight="1">
      <c r="A11" s="4" t="s">
        <v>952</v>
      </c>
      <c r="B11" s="5" t="s">
        <v>345</v>
      </c>
      <c r="C11" s="5" t="s">
        <v>346</v>
      </c>
      <c r="D11" s="4" t="s">
        <v>544</v>
      </c>
      <c r="E11" s="4" t="s">
        <v>545</v>
      </c>
      <c r="F11" s="5" t="s">
        <v>546</v>
      </c>
      <c r="G11" s="6">
        <v>1</v>
      </c>
      <c r="H11" s="7">
        <v>0.05</v>
      </c>
      <c r="I11" s="9">
        <f t="shared" ref="I11:I17" si="1">H11*G11</f>
        <v>0.05</v>
      </c>
      <c r="J11" s="10">
        <v>45196</v>
      </c>
    </row>
    <row r="12" spans="1:10" s="1" customFormat="1" ht="16.5" customHeight="1">
      <c r="A12" s="12" t="s">
        <v>952</v>
      </c>
      <c r="B12" s="13" t="s">
        <v>345</v>
      </c>
      <c r="C12" s="13" t="s">
        <v>346</v>
      </c>
      <c r="D12" s="12" t="s">
        <v>811</v>
      </c>
      <c r="E12" s="12" t="s">
        <v>517</v>
      </c>
      <c r="F12" s="13" t="s">
        <v>812</v>
      </c>
      <c r="G12" s="14">
        <v>2</v>
      </c>
      <c r="H12" s="7">
        <v>0.05</v>
      </c>
      <c r="I12" s="9">
        <f t="shared" si="1"/>
        <v>0.1</v>
      </c>
      <c r="J12" s="16">
        <v>45196</v>
      </c>
    </row>
    <row r="13" spans="1:10" s="1" customFormat="1" ht="16.5" customHeight="1">
      <c r="A13" s="4" t="s">
        <v>952</v>
      </c>
      <c r="B13" s="5" t="s">
        <v>345</v>
      </c>
      <c r="C13" s="5" t="s">
        <v>346</v>
      </c>
      <c r="D13" s="4" t="s">
        <v>813</v>
      </c>
      <c r="E13" s="4" t="s">
        <v>814</v>
      </c>
      <c r="F13" s="5" t="s">
        <v>349</v>
      </c>
      <c r="G13" s="6">
        <v>1</v>
      </c>
      <c r="H13" s="7">
        <v>0.63460000000000005</v>
      </c>
      <c r="I13" s="9">
        <f t="shared" si="1"/>
        <v>0.63460000000000005</v>
      </c>
      <c r="J13" s="10">
        <v>44866</v>
      </c>
    </row>
    <row r="14" spans="1:10" s="1" customFormat="1" ht="16.5" customHeight="1">
      <c r="A14" s="12" t="s">
        <v>952</v>
      </c>
      <c r="B14" s="13" t="s">
        <v>345</v>
      </c>
      <c r="C14" s="13" t="s">
        <v>346</v>
      </c>
      <c r="D14" s="12" t="s">
        <v>815</v>
      </c>
      <c r="E14" s="12" t="s">
        <v>816</v>
      </c>
      <c r="F14" s="13" t="s">
        <v>349</v>
      </c>
      <c r="G14" s="14">
        <v>4</v>
      </c>
      <c r="H14" s="7">
        <v>0.2</v>
      </c>
      <c r="I14" s="9">
        <f t="shared" si="1"/>
        <v>0.8</v>
      </c>
      <c r="J14" s="16">
        <v>44866</v>
      </c>
    </row>
    <row r="15" spans="1:10" s="1" customFormat="1" ht="16.5" customHeight="1">
      <c r="A15" s="4" t="s">
        <v>952</v>
      </c>
      <c r="B15" s="5" t="s">
        <v>345</v>
      </c>
      <c r="C15" s="5" t="s">
        <v>346</v>
      </c>
      <c r="D15" s="4" t="s">
        <v>817</v>
      </c>
      <c r="E15" s="4" t="s">
        <v>818</v>
      </c>
      <c r="F15" s="5" t="s">
        <v>349</v>
      </c>
      <c r="G15" s="6">
        <v>2</v>
      </c>
      <c r="H15" s="7">
        <f>I35</f>
        <v>6.6006071515548399</v>
      </c>
      <c r="I15" s="9">
        <f t="shared" si="1"/>
        <v>13.201214303109699</v>
      </c>
      <c r="J15" s="10">
        <v>45196</v>
      </c>
    </row>
    <row r="16" spans="1:10" s="1" customFormat="1" ht="16.5" customHeight="1">
      <c r="A16" s="12" t="s">
        <v>952</v>
      </c>
      <c r="B16" s="13" t="s">
        <v>345</v>
      </c>
      <c r="C16" s="13" t="s">
        <v>346</v>
      </c>
      <c r="D16" s="12" t="s">
        <v>819</v>
      </c>
      <c r="E16" s="12" t="s">
        <v>820</v>
      </c>
      <c r="F16" s="13" t="s">
        <v>349</v>
      </c>
      <c r="G16" s="14">
        <v>1</v>
      </c>
      <c r="H16" s="7">
        <v>0.5</v>
      </c>
      <c r="I16" s="9">
        <f t="shared" si="1"/>
        <v>0.5</v>
      </c>
      <c r="J16" s="16">
        <v>45261</v>
      </c>
    </row>
    <row r="17" spans="1:10" s="1" customFormat="1" ht="16.5" customHeight="1">
      <c r="A17" s="4" t="s">
        <v>952</v>
      </c>
      <c r="B17" s="5" t="s">
        <v>345</v>
      </c>
      <c r="C17" s="5" t="s">
        <v>346</v>
      </c>
      <c r="D17" s="4" t="s">
        <v>821</v>
      </c>
      <c r="E17" s="4" t="s">
        <v>822</v>
      </c>
      <c r="F17" s="5" t="s">
        <v>823</v>
      </c>
      <c r="G17" s="6">
        <v>3</v>
      </c>
      <c r="H17" s="7">
        <v>4.4247787599999998E-2</v>
      </c>
      <c r="I17" s="9">
        <f t="shared" si="1"/>
        <v>0.13274336279999999</v>
      </c>
      <c r="J17" s="10">
        <v>45383</v>
      </c>
    </row>
    <row r="18" spans="1:10">
      <c r="I18" s="11">
        <f>SUM(I11:I17)</f>
        <v>15.418557665909701</v>
      </c>
    </row>
    <row r="20" spans="1:10" s="1" customFormat="1" ht="12.75">
      <c r="A20" s="2" t="s">
        <v>336</v>
      </c>
      <c r="B20" s="2" t="s">
        <v>337</v>
      </c>
      <c r="C20" s="2" t="s">
        <v>338</v>
      </c>
      <c r="D20" s="2" t="s">
        <v>339</v>
      </c>
      <c r="E20" s="2" t="s">
        <v>340</v>
      </c>
      <c r="F20" s="2" t="s">
        <v>340</v>
      </c>
      <c r="G20" s="3" t="s">
        <v>341</v>
      </c>
      <c r="H20" s="3" t="s">
        <v>342</v>
      </c>
      <c r="I20" s="3" t="s">
        <v>343</v>
      </c>
      <c r="J20" s="8" t="s">
        <v>344</v>
      </c>
    </row>
    <row r="21" spans="1:10" s="1" customFormat="1" ht="16.5" customHeight="1">
      <c r="A21" s="4" t="s">
        <v>817</v>
      </c>
      <c r="B21" s="5" t="s">
        <v>345</v>
      </c>
      <c r="C21" s="5" t="s">
        <v>346</v>
      </c>
      <c r="D21" s="4" t="s">
        <v>544</v>
      </c>
      <c r="E21" s="4" t="s">
        <v>545</v>
      </c>
      <c r="F21" s="5" t="s">
        <v>546</v>
      </c>
      <c r="G21" s="6">
        <v>2</v>
      </c>
      <c r="H21" s="7">
        <v>0.05</v>
      </c>
      <c r="I21" s="9">
        <f t="shared" ref="I21:I34" si="2">H21*G21</f>
        <v>0.1</v>
      </c>
      <c r="J21" s="10">
        <v>44866</v>
      </c>
    </row>
    <row r="22" spans="1:10" s="1" customFormat="1" ht="16.5" customHeight="1">
      <c r="A22" s="12" t="s">
        <v>817</v>
      </c>
      <c r="B22" s="13" t="s">
        <v>345</v>
      </c>
      <c r="C22" s="13" t="s">
        <v>346</v>
      </c>
      <c r="D22" s="12" t="s">
        <v>561</v>
      </c>
      <c r="E22" s="12" t="s">
        <v>562</v>
      </c>
      <c r="F22" s="13" t="s">
        <v>563</v>
      </c>
      <c r="G22" s="14">
        <v>4</v>
      </c>
      <c r="H22" s="7">
        <v>0.1196</v>
      </c>
      <c r="I22" s="9">
        <f t="shared" si="2"/>
        <v>0.47839999999999999</v>
      </c>
      <c r="J22" s="16">
        <v>44866</v>
      </c>
    </row>
    <row r="23" spans="1:10" s="1" customFormat="1" ht="16.5" customHeight="1">
      <c r="A23" s="4" t="s">
        <v>817</v>
      </c>
      <c r="B23" s="5" t="s">
        <v>345</v>
      </c>
      <c r="C23" s="5" t="s">
        <v>346</v>
      </c>
      <c r="D23" s="4" t="s">
        <v>824</v>
      </c>
      <c r="E23" s="4" t="s">
        <v>825</v>
      </c>
      <c r="F23" s="5" t="s">
        <v>349</v>
      </c>
      <c r="G23" s="6">
        <v>1</v>
      </c>
      <c r="H23" s="7">
        <v>1.421</v>
      </c>
      <c r="I23" s="9">
        <f t="shared" si="2"/>
        <v>1.421</v>
      </c>
      <c r="J23" s="10">
        <v>44866</v>
      </c>
    </row>
    <row r="24" spans="1:10" s="1" customFormat="1" ht="16.5" customHeight="1">
      <c r="A24" s="12" t="s">
        <v>817</v>
      </c>
      <c r="B24" s="13" t="s">
        <v>345</v>
      </c>
      <c r="C24" s="13" t="s">
        <v>346</v>
      </c>
      <c r="D24" s="12" t="s">
        <v>826</v>
      </c>
      <c r="E24" s="12" t="s">
        <v>827</v>
      </c>
      <c r="F24" s="13" t="s">
        <v>349</v>
      </c>
      <c r="G24" s="14">
        <v>2</v>
      </c>
      <c r="H24" s="7">
        <v>0.39200000000000002</v>
      </c>
      <c r="I24" s="9">
        <f t="shared" si="2"/>
        <v>0.78400000000000003</v>
      </c>
      <c r="J24" s="16">
        <v>44866</v>
      </c>
    </row>
    <row r="25" spans="1:10" s="1" customFormat="1" ht="16.5" customHeight="1">
      <c r="A25" s="4" t="s">
        <v>817</v>
      </c>
      <c r="B25" s="5" t="s">
        <v>345</v>
      </c>
      <c r="C25" s="5" t="s">
        <v>346</v>
      </c>
      <c r="D25" s="4" t="s">
        <v>828</v>
      </c>
      <c r="E25" s="4" t="s">
        <v>680</v>
      </c>
      <c r="F25" s="5" t="s">
        <v>349</v>
      </c>
      <c r="G25" s="6">
        <v>1</v>
      </c>
      <c r="H25" s="7">
        <v>0.53900000000000003</v>
      </c>
      <c r="I25" s="9">
        <f t="shared" si="2"/>
        <v>0.53900000000000003</v>
      </c>
      <c r="J25" s="10">
        <v>44866</v>
      </c>
    </row>
    <row r="26" spans="1:10" s="1" customFormat="1" ht="16.5" customHeight="1">
      <c r="A26" s="12" t="s">
        <v>817</v>
      </c>
      <c r="B26" s="13" t="s">
        <v>345</v>
      </c>
      <c r="C26" s="13" t="s">
        <v>346</v>
      </c>
      <c r="D26" s="12" t="s">
        <v>829</v>
      </c>
      <c r="E26" s="12" t="s">
        <v>830</v>
      </c>
      <c r="F26" s="13" t="s">
        <v>349</v>
      </c>
      <c r="G26" s="14">
        <v>1</v>
      </c>
      <c r="H26" s="7">
        <v>0.24645296996336999</v>
      </c>
      <c r="I26" s="9">
        <f t="shared" si="2"/>
        <v>0.24645296996336999</v>
      </c>
      <c r="J26" s="16">
        <v>44866</v>
      </c>
    </row>
    <row r="27" spans="1:10" s="1" customFormat="1" ht="16.5" customHeight="1">
      <c r="A27" s="4" t="s">
        <v>817</v>
      </c>
      <c r="B27" s="5" t="s">
        <v>345</v>
      </c>
      <c r="C27" s="5" t="s">
        <v>346</v>
      </c>
      <c r="D27" s="4" t="s">
        <v>831</v>
      </c>
      <c r="E27" s="4" t="s">
        <v>832</v>
      </c>
      <c r="F27" s="5" t="s">
        <v>349</v>
      </c>
      <c r="G27" s="6">
        <v>1</v>
      </c>
      <c r="H27" s="7">
        <v>0.441</v>
      </c>
      <c r="I27" s="9">
        <f t="shared" si="2"/>
        <v>0.441</v>
      </c>
      <c r="J27" s="10">
        <v>44866</v>
      </c>
    </row>
    <row r="28" spans="1:10" s="1" customFormat="1" ht="16.5" customHeight="1">
      <c r="A28" s="12" t="s">
        <v>817</v>
      </c>
      <c r="B28" s="13" t="s">
        <v>345</v>
      </c>
      <c r="C28" s="13" t="s">
        <v>346</v>
      </c>
      <c r="D28" s="12" t="s">
        <v>833</v>
      </c>
      <c r="E28" s="12" t="s">
        <v>834</v>
      </c>
      <c r="F28" s="13" t="s">
        <v>349</v>
      </c>
      <c r="G28" s="14">
        <v>1</v>
      </c>
      <c r="H28" s="7">
        <v>0.441</v>
      </c>
      <c r="I28" s="9">
        <f t="shared" si="2"/>
        <v>0.441</v>
      </c>
      <c r="J28" s="16">
        <v>44866</v>
      </c>
    </row>
    <row r="29" spans="1:10" s="1" customFormat="1" ht="16.5" customHeight="1">
      <c r="A29" s="4" t="s">
        <v>817</v>
      </c>
      <c r="B29" s="5" t="s">
        <v>345</v>
      </c>
      <c r="C29" s="5" t="s">
        <v>346</v>
      </c>
      <c r="D29" s="4" t="s">
        <v>835</v>
      </c>
      <c r="E29" s="4" t="s">
        <v>473</v>
      </c>
      <c r="F29" s="5" t="s">
        <v>349</v>
      </c>
      <c r="G29" s="6">
        <v>4</v>
      </c>
      <c r="H29" s="7">
        <v>0.34300000000000003</v>
      </c>
      <c r="I29" s="9">
        <f t="shared" si="2"/>
        <v>1.3720000000000001</v>
      </c>
      <c r="J29" s="10">
        <v>44866</v>
      </c>
    </row>
    <row r="30" spans="1:10" s="1" customFormat="1" ht="16.5" customHeight="1">
      <c r="A30" s="12" t="s">
        <v>817</v>
      </c>
      <c r="B30" s="13" t="s">
        <v>345</v>
      </c>
      <c r="C30" s="13" t="s">
        <v>346</v>
      </c>
      <c r="D30" s="12" t="s">
        <v>836</v>
      </c>
      <c r="E30" s="12" t="s">
        <v>837</v>
      </c>
      <c r="F30" s="13" t="s">
        <v>349</v>
      </c>
      <c r="G30" s="14">
        <v>1</v>
      </c>
      <c r="H30" s="7">
        <v>5.3097345099999999E-2</v>
      </c>
      <c r="I30" s="9">
        <f t="shared" si="2"/>
        <v>5.3097345099999999E-2</v>
      </c>
      <c r="J30" s="16">
        <v>44866</v>
      </c>
    </row>
    <row r="31" spans="1:10" s="1" customFormat="1" ht="16.5" customHeight="1">
      <c r="A31" s="4" t="s">
        <v>817</v>
      </c>
      <c r="B31" s="5" t="s">
        <v>345</v>
      </c>
      <c r="C31" s="5" t="s">
        <v>346</v>
      </c>
      <c r="D31" s="4" t="s">
        <v>838</v>
      </c>
      <c r="E31" s="4" t="s">
        <v>839</v>
      </c>
      <c r="F31" s="5" t="s">
        <v>840</v>
      </c>
      <c r="G31" s="6">
        <v>2</v>
      </c>
      <c r="H31" s="7">
        <v>0.12</v>
      </c>
      <c r="I31" s="9">
        <f t="shared" si="2"/>
        <v>0.24</v>
      </c>
      <c r="J31" s="10">
        <v>44866</v>
      </c>
    </row>
    <row r="32" spans="1:10" s="1" customFormat="1" ht="16.5" customHeight="1">
      <c r="A32" s="12" t="s">
        <v>817</v>
      </c>
      <c r="B32" s="13" t="s">
        <v>345</v>
      </c>
      <c r="C32" s="13" t="s">
        <v>346</v>
      </c>
      <c r="D32" s="12" t="s">
        <v>841</v>
      </c>
      <c r="E32" s="12" t="s">
        <v>842</v>
      </c>
      <c r="F32" s="13" t="s">
        <v>843</v>
      </c>
      <c r="G32" s="14">
        <v>1</v>
      </c>
      <c r="H32" s="7">
        <v>0.12</v>
      </c>
      <c r="I32" s="9">
        <f t="shared" si="2"/>
        <v>0.12</v>
      </c>
      <c r="J32" s="16">
        <v>44866</v>
      </c>
    </row>
    <row r="33" spans="1:10" s="1" customFormat="1" ht="16.5" customHeight="1">
      <c r="A33" s="4" t="s">
        <v>817</v>
      </c>
      <c r="B33" s="5" t="s">
        <v>345</v>
      </c>
      <c r="C33" s="5" t="s">
        <v>346</v>
      </c>
      <c r="D33" s="4" t="s">
        <v>458</v>
      </c>
      <c r="E33" s="4" t="s">
        <v>459</v>
      </c>
      <c r="F33" s="5" t="s">
        <v>349</v>
      </c>
      <c r="G33" s="6">
        <v>2</v>
      </c>
      <c r="H33" s="7">
        <v>0.119628418245735</v>
      </c>
      <c r="I33" s="9">
        <f t="shared" si="2"/>
        <v>0.23925683649147</v>
      </c>
      <c r="J33" s="10">
        <v>44866</v>
      </c>
    </row>
    <row r="34" spans="1:10" s="1" customFormat="1" ht="16.5" customHeight="1">
      <c r="A34" s="12" t="s">
        <v>817</v>
      </c>
      <c r="B34" s="13" t="s">
        <v>345</v>
      </c>
      <c r="C34" s="13" t="s">
        <v>346</v>
      </c>
      <c r="D34" s="12" t="s">
        <v>460</v>
      </c>
      <c r="E34" s="12" t="s">
        <v>461</v>
      </c>
      <c r="F34" s="13" t="s">
        <v>462</v>
      </c>
      <c r="G34" s="14">
        <v>2</v>
      </c>
      <c r="H34" s="7">
        <v>6.2700000000000006E-2</v>
      </c>
      <c r="I34" s="9">
        <f t="shared" si="2"/>
        <v>0.12540000000000001</v>
      </c>
      <c r="J34" s="16">
        <v>44866</v>
      </c>
    </row>
    <row r="35" spans="1:10">
      <c r="I35" s="11">
        <f>SUM(I21:I34)</f>
        <v>6.6006071515548399</v>
      </c>
    </row>
  </sheetData>
  <phoneticPr fontId="20" type="noConversion"/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N18" sqref="N1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8.125" customWidth="1"/>
    <col min="7" max="7" width="9.25" style="11" customWidth="1"/>
    <col min="8" max="9" width="7.75" style="11" customWidth="1"/>
    <col min="10" max="10" width="7.7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128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4</v>
      </c>
      <c r="H2" s="7">
        <v>0.120565034394672</v>
      </c>
      <c r="I2" s="9">
        <f t="shared" ref="I2:I13" si="0">H2*G2</f>
        <v>0.48226013757868802</v>
      </c>
      <c r="J2" s="10">
        <v>45383</v>
      </c>
    </row>
    <row r="3" spans="1:10" s="1" customFormat="1" ht="16.5" customHeight="1">
      <c r="A3" s="12" t="s">
        <v>128</v>
      </c>
      <c r="B3" s="13" t="s">
        <v>345</v>
      </c>
      <c r="C3" s="13" t="s">
        <v>346</v>
      </c>
      <c r="D3" s="12" t="s">
        <v>869</v>
      </c>
      <c r="E3" s="12" t="s">
        <v>870</v>
      </c>
      <c r="F3" s="13" t="s">
        <v>482</v>
      </c>
      <c r="G3" s="14">
        <v>1</v>
      </c>
      <c r="H3" s="7">
        <v>0.86753687553191505</v>
      </c>
      <c r="I3" s="9">
        <f t="shared" si="0"/>
        <v>0.86753687553191505</v>
      </c>
      <c r="J3" s="16">
        <v>45383</v>
      </c>
    </row>
    <row r="4" spans="1:10" s="1" customFormat="1" ht="16.5" customHeight="1">
      <c r="A4" s="4" t="s">
        <v>128</v>
      </c>
      <c r="B4" s="5" t="s">
        <v>345</v>
      </c>
      <c r="C4" s="5" t="s">
        <v>346</v>
      </c>
      <c r="D4" s="4" t="s">
        <v>476</v>
      </c>
      <c r="E4" s="4" t="s">
        <v>477</v>
      </c>
      <c r="F4" s="5" t="s">
        <v>349</v>
      </c>
      <c r="G4" s="6">
        <v>1</v>
      </c>
      <c r="H4" s="7">
        <v>0.39769467319838098</v>
      </c>
      <c r="I4" s="9">
        <f t="shared" si="0"/>
        <v>0.39769467319838098</v>
      </c>
      <c r="J4" s="10">
        <v>45383</v>
      </c>
    </row>
    <row r="5" spans="1:10" s="1" customFormat="1" ht="16.5" customHeight="1">
      <c r="A5" s="12" t="s">
        <v>128</v>
      </c>
      <c r="B5" s="13" t="s">
        <v>345</v>
      </c>
      <c r="C5" s="13" t="s">
        <v>346</v>
      </c>
      <c r="D5" s="12" t="s">
        <v>478</v>
      </c>
      <c r="E5" s="12" t="s">
        <v>479</v>
      </c>
      <c r="F5" s="13" t="s">
        <v>349</v>
      </c>
      <c r="G5" s="14">
        <v>1</v>
      </c>
      <c r="H5" s="7">
        <v>0.37158760582995998</v>
      </c>
      <c r="I5" s="9">
        <f t="shared" si="0"/>
        <v>0.37158760582995998</v>
      </c>
      <c r="J5" s="16">
        <v>45383</v>
      </c>
    </row>
    <row r="6" spans="1:10" s="1" customFormat="1" ht="16.5" customHeight="1">
      <c r="A6" s="4" t="s">
        <v>128</v>
      </c>
      <c r="B6" s="5" t="s">
        <v>345</v>
      </c>
      <c r="C6" s="5" t="s">
        <v>346</v>
      </c>
      <c r="D6" s="4" t="s">
        <v>871</v>
      </c>
      <c r="E6" s="4" t="s">
        <v>816</v>
      </c>
      <c r="F6" s="5" t="s">
        <v>482</v>
      </c>
      <c r="G6" s="6">
        <v>1</v>
      </c>
      <c r="H6" s="7">
        <v>0.66047632376200505</v>
      </c>
      <c r="I6" s="9">
        <f t="shared" si="0"/>
        <v>0.66047632376200505</v>
      </c>
      <c r="J6" s="10">
        <v>45383</v>
      </c>
    </row>
    <row r="7" spans="1:10" s="1" customFormat="1" ht="16.5" customHeight="1">
      <c r="A7" s="12" t="s">
        <v>128</v>
      </c>
      <c r="B7" s="13" t="s">
        <v>345</v>
      </c>
      <c r="C7" s="13" t="s">
        <v>346</v>
      </c>
      <c r="D7" s="12" t="s">
        <v>480</v>
      </c>
      <c r="E7" s="12" t="s">
        <v>481</v>
      </c>
      <c r="F7" s="13" t="s">
        <v>482</v>
      </c>
      <c r="G7" s="14">
        <v>1</v>
      </c>
      <c r="H7" s="7">
        <v>0.66047632376200505</v>
      </c>
      <c r="I7" s="9">
        <f t="shared" si="0"/>
        <v>0.66047632376200505</v>
      </c>
      <c r="J7" s="16">
        <v>45383</v>
      </c>
    </row>
    <row r="8" spans="1:10" s="1" customFormat="1" ht="16.5" customHeight="1">
      <c r="A8" s="4" t="s">
        <v>128</v>
      </c>
      <c r="B8" s="5" t="s">
        <v>345</v>
      </c>
      <c r="C8" s="5" t="s">
        <v>346</v>
      </c>
      <c r="D8" s="4" t="s">
        <v>483</v>
      </c>
      <c r="E8" s="4" t="s">
        <v>484</v>
      </c>
      <c r="F8" s="5" t="s">
        <v>349</v>
      </c>
      <c r="G8" s="6">
        <v>2</v>
      </c>
      <c r="H8" s="7">
        <v>0.24093969243986299</v>
      </c>
      <c r="I8" s="9">
        <f t="shared" si="0"/>
        <v>0.48187938487972498</v>
      </c>
      <c r="J8" s="10">
        <v>45383</v>
      </c>
    </row>
    <row r="9" spans="1:10" s="1" customFormat="1" ht="16.5" customHeight="1">
      <c r="A9" s="12" t="s">
        <v>128</v>
      </c>
      <c r="B9" s="13" t="s">
        <v>345</v>
      </c>
      <c r="C9" s="13" t="s">
        <v>346</v>
      </c>
      <c r="D9" s="12" t="s">
        <v>445</v>
      </c>
      <c r="E9" s="12" t="s">
        <v>446</v>
      </c>
      <c r="F9" s="13" t="s">
        <v>447</v>
      </c>
      <c r="G9" s="14">
        <v>0.26</v>
      </c>
      <c r="H9" s="7">
        <v>1.7257</v>
      </c>
      <c r="I9" s="9">
        <f t="shared" si="0"/>
        <v>0.44868200000000003</v>
      </c>
      <c r="J9" s="16">
        <v>45383</v>
      </c>
    </row>
    <row r="10" spans="1:10" s="1" customFormat="1" ht="16.5" customHeight="1">
      <c r="A10" s="4" t="s">
        <v>128</v>
      </c>
      <c r="B10" s="5" t="s">
        <v>345</v>
      </c>
      <c r="C10" s="5" t="s">
        <v>346</v>
      </c>
      <c r="D10" s="4" t="s">
        <v>451</v>
      </c>
      <c r="E10" s="4" t="s">
        <v>452</v>
      </c>
      <c r="F10" s="5" t="s">
        <v>448</v>
      </c>
      <c r="G10" s="6">
        <v>0.26500000000000001</v>
      </c>
      <c r="H10" s="7">
        <v>1.6814</v>
      </c>
      <c r="I10" s="9">
        <f t="shared" si="0"/>
        <v>0.44557099999999999</v>
      </c>
      <c r="J10" s="10">
        <v>45383</v>
      </c>
    </row>
    <row r="11" spans="1:10" s="1" customFormat="1" ht="16.5" customHeight="1">
      <c r="A11" s="12" t="s">
        <v>128</v>
      </c>
      <c r="B11" s="13" t="s">
        <v>345</v>
      </c>
      <c r="C11" s="13" t="s">
        <v>346</v>
      </c>
      <c r="D11" s="12" t="s">
        <v>485</v>
      </c>
      <c r="E11" s="12" t="s">
        <v>486</v>
      </c>
      <c r="F11" s="13" t="s">
        <v>349</v>
      </c>
      <c r="G11" s="14">
        <v>1</v>
      </c>
      <c r="H11" s="7">
        <v>0.26550000000000001</v>
      </c>
      <c r="I11" s="9">
        <f t="shared" si="0"/>
        <v>0.26550000000000001</v>
      </c>
      <c r="J11" s="16">
        <v>45383</v>
      </c>
    </row>
    <row r="12" spans="1:10" s="1" customFormat="1" ht="16.5" customHeight="1">
      <c r="A12" s="4" t="s">
        <v>128</v>
      </c>
      <c r="B12" s="5" t="s">
        <v>345</v>
      </c>
      <c r="C12" s="5" t="s">
        <v>346</v>
      </c>
      <c r="D12" s="4" t="s">
        <v>315</v>
      </c>
      <c r="E12" s="4" t="s">
        <v>316</v>
      </c>
      <c r="F12" s="5" t="s">
        <v>349</v>
      </c>
      <c r="G12" s="6">
        <v>1</v>
      </c>
      <c r="H12" s="7">
        <f>I23</f>
        <v>2.5013341917067899</v>
      </c>
      <c r="I12" s="9">
        <f t="shared" si="0"/>
        <v>2.5013341917067899</v>
      </c>
      <c r="J12" s="10">
        <v>45383</v>
      </c>
    </row>
    <row r="13" spans="1:10" s="1" customFormat="1" ht="16.5" customHeight="1">
      <c r="A13" s="12" t="s">
        <v>128</v>
      </c>
      <c r="B13" s="13" t="s">
        <v>345</v>
      </c>
      <c r="C13" s="13" t="s">
        <v>346</v>
      </c>
      <c r="D13" s="12" t="s">
        <v>872</v>
      </c>
      <c r="E13" s="12" t="s">
        <v>873</v>
      </c>
      <c r="F13" s="13" t="s">
        <v>349</v>
      </c>
      <c r="G13" s="14">
        <v>0.21</v>
      </c>
      <c r="H13" s="7">
        <v>0.61946902650000002</v>
      </c>
      <c r="I13" s="9">
        <f t="shared" si="0"/>
        <v>0.13008849556499999</v>
      </c>
      <c r="J13" s="16">
        <v>45482</v>
      </c>
    </row>
    <row r="14" spans="1:10">
      <c r="I14" s="11">
        <f>SUM(I2:I13)</f>
        <v>7.7130870118144701</v>
      </c>
    </row>
    <row r="16" spans="1:10" s="1" customFormat="1" ht="12.75">
      <c r="A16" s="2" t="s">
        <v>336</v>
      </c>
      <c r="B16" s="2" t="s">
        <v>337</v>
      </c>
      <c r="C16" s="2" t="s">
        <v>338</v>
      </c>
      <c r="D16" s="2" t="s">
        <v>339</v>
      </c>
      <c r="E16" s="2" t="s">
        <v>340</v>
      </c>
      <c r="F16" s="2" t="s">
        <v>340</v>
      </c>
      <c r="G16" s="3" t="s">
        <v>341</v>
      </c>
      <c r="H16" s="3" t="s">
        <v>342</v>
      </c>
      <c r="I16" s="3" t="s">
        <v>343</v>
      </c>
      <c r="J16" s="8" t="s">
        <v>344</v>
      </c>
    </row>
    <row r="17" spans="1:10" s="1" customFormat="1" ht="16.5" customHeight="1">
      <c r="A17" s="4" t="s">
        <v>315</v>
      </c>
      <c r="B17" s="5" t="s">
        <v>345</v>
      </c>
      <c r="C17" s="5" t="s">
        <v>346</v>
      </c>
      <c r="D17" s="4" t="s">
        <v>495</v>
      </c>
      <c r="E17" s="4" t="s">
        <v>471</v>
      </c>
      <c r="F17" s="5" t="s">
        <v>349</v>
      </c>
      <c r="G17" s="6">
        <v>1</v>
      </c>
      <c r="H17" s="7">
        <v>1.1306766742424199</v>
      </c>
      <c r="I17" s="9">
        <f t="shared" ref="I17:I22" si="1">H17*G17</f>
        <v>1.1306766742424199</v>
      </c>
      <c r="J17" s="10">
        <v>44295</v>
      </c>
    </row>
    <row r="18" spans="1:10" s="1" customFormat="1" ht="16.5" customHeight="1">
      <c r="A18" s="12" t="s">
        <v>315</v>
      </c>
      <c r="B18" s="13" t="s">
        <v>345</v>
      </c>
      <c r="C18" s="13" t="s">
        <v>346</v>
      </c>
      <c r="D18" s="12" t="s">
        <v>496</v>
      </c>
      <c r="E18" s="12" t="s">
        <v>497</v>
      </c>
      <c r="F18" s="13" t="s">
        <v>349</v>
      </c>
      <c r="G18" s="14">
        <v>2</v>
      </c>
      <c r="H18" s="7">
        <v>0.22402187506072899</v>
      </c>
      <c r="I18" s="9">
        <f t="shared" si="1"/>
        <v>0.44804375012145797</v>
      </c>
      <c r="J18" s="16">
        <v>44295</v>
      </c>
    </row>
    <row r="19" spans="1:10" s="1" customFormat="1" ht="16.5" customHeight="1">
      <c r="A19" s="4" t="s">
        <v>315</v>
      </c>
      <c r="B19" s="5" t="s">
        <v>345</v>
      </c>
      <c r="C19" s="5" t="s">
        <v>346</v>
      </c>
      <c r="D19" s="4" t="s">
        <v>498</v>
      </c>
      <c r="E19" s="4" t="s">
        <v>475</v>
      </c>
      <c r="F19" s="5" t="s">
        <v>349</v>
      </c>
      <c r="G19" s="6">
        <v>1</v>
      </c>
      <c r="H19" s="7">
        <v>0.15993154612834201</v>
      </c>
      <c r="I19" s="9">
        <f t="shared" si="1"/>
        <v>0.15993154612834201</v>
      </c>
      <c r="J19" s="10">
        <v>44295</v>
      </c>
    </row>
    <row r="20" spans="1:10" s="1" customFormat="1" ht="16.5" customHeight="1">
      <c r="A20" s="12" t="s">
        <v>315</v>
      </c>
      <c r="B20" s="13" t="s">
        <v>345</v>
      </c>
      <c r="C20" s="13" t="s">
        <v>346</v>
      </c>
      <c r="D20" s="12" t="s">
        <v>466</v>
      </c>
      <c r="E20" s="12" t="s">
        <v>467</v>
      </c>
      <c r="F20" s="13" t="s">
        <v>349</v>
      </c>
      <c r="G20" s="14">
        <v>1</v>
      </c>
      <c r="H20" s="7">
        <v>0.122682221214575</v>
      </c>
      <c r="I20" s="9">
        <f t="shared" si="1"/>
        <v>0.122682221214575</v>
      </c>
      <c r="J20" s="16">
        <v>44295</v>
      </c>
    </row>
    <row r="21" spans="1:10" s="1" customFormat="1" ht="16.5" customHeight="1">
      <c r="A21" s="4" t="s">
        <v>315</v>
      </c>
      <c r="B21" s="5" t="s">
        <v>345</v>
      </c>
      <c r="C21" s="5" t="s">
        <v>346</v>
      </c>
      <c r="D21" s="4" t="s">
        <v>468</v>
      </c>
      <c r="E21" s="4" t="s">
        <v>469</v>
      </c>
      <c r="F21" s="5" t="s">
        <v>349</v>
      </c>
      <c r="G21" s="6">
        <v>3</v>
      </c>
      <c r="H21" s="7">
        <v>0.15</v>
      </c>
      <c r="I21" s="9">
        <f t="shared" si="1"/>
        <v>0.45</v>
      </c>
      <c r="J21" s="10">
        <v>44295</v>
      </c>
    </row>
    <row r="22" spans="1:10" s="1" customFormat="1" ht="16.5" customHeight="1">
      <c r="A22" s="12" t="s">
        <v>315</v>
      </c>
      <c r="B22" s="13" t="s">
        <v>345</v>
      </c>
      <c r="C22" s="13" t="s">
        <v>346</v>
      </c>
      <c r="D22" s="12" t="s">
        <v>499</v>
      </c>
      <c r="E22" s="12" t="s">
        <v>500</v>
      </c>
      <c r="F22" s="13" t="s">
        <v>349</v>
      </c>
      <c r="G22" s="14">
        <v>1</v>
      </c>
      <c r="H22" s="7">
        <v>0.19</v>
      </c>
      <c r="I22" s="9">
        <f t="shared" si="1"/>
        <v>0.19</v>
      </c>
      <c r="J22" s="16">
        <v>44295</v>
      </c>
    </row>
    <row r="23" spans="1:10">
      <c r="H23" s="11" t="s">
        <v>420</v>
      </c>
      <c r="I23" s="11">
        <f>SUM(I17:I22)</f>
        <v>2.5013341917067899</v>
      </c>
    </row>
  </sheetData>
  <phoneticPr fontId="20" type="noConversion"/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I20" sqref="I2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8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49</v>
      </c>
      <c r="B2" s="5" t="s">
        <v>345</v>
      </c>
      <c r="C2" s="5" t="s">
        <v>346</v>
      </c>
      <c r="D2" s="4" t="s">
        <v>786</v>
      </c>
      <c r="E2" s="4" t="s">
        <v>787</v>
      </c>
      <c r="F2" s="5" t="s">
        <v>349</v>
      </c>
      <c r="G2" s="6">
        <v>1</v>
      </c>
      <c r="H2" s="7">
        <v>0.17799999999999999</v>
      </c>
      <c r="I2" s="9">
        <f t="shared" ref="I2:I18" si="0">H2*G2</f>
        <v>0.17799999999999999</v>
      </c>
      <c r="J2" s="10">
        <v>45406</v>
      </c>
    </row>
    <row r="3" spans="1:10" s="1" customFormat="1" ht="16.5" customHeight="1">
      <c r="A3" s="12" t="s">
        <v>49</v>
      </c>
      <c r="B3" s="13" t="s">
        <v>345</v>
      </c>
      <c r="C3" s="13" t="s">
        <v>346</v>
      </c>
      <c r="D3" s="12" t="s">
        <v>633</v>
      </c>
      <c r="E3" s="12" t="s">
        <v>634</v>
      </c>
      <c r="F3" s="13" t="s">
        <v>635</v>
      </c>
      <c r="G3" s="14">
        <v>2</v>
      </c>
      <c r="H3" s="7">
        <v>0.05</v>
      </c>
      <c r="I3" s="9">
        <f t="shared" si="0"/>
        <v>0.1</v>
      </c>
      <c r="J3" s="16">
        <v>45650</v>
      </c>
    </row>
    <row r="4" spans="1:10" s="1" customFormat="1" ht="16.5" customHeight="1">
      <c r="A4" s="4" t="s">
        <v>49</v>
      </c>
      <c r="B4" s="5" t="s">
        <v>345</v>
      </c>
      <c r="C4" s="5" t="s">
        <v>346</v>
      </c>
      <c r="D4" s="4" t="s">
        <v>636</v>
      </c>
      <c r="E4" s="4" t="s">
        <v>637</v>
      </c>
      <c r="F4" s="5" t="s">
        <v>349</v>
      </c>
      <c r="G4" s="6">
        <v>0.69</v>
      </c>
      <c r="H4" s="7">
        <v>0.28318599999999999</v>
      </c>
      <c r="I4" s="9">
        <f t="shared" si="0"/>
        <v>0.19539834</v>
      </c>
      <c r="J4" s="10">
        <v>45391</v>
      </c>
    </row>
    <row r="5" spans="1:10" s="1" customFormat="1" ht="16.5" customHeight="1">
      <c r="A5" s="12" t="s">
        <v>49</v>
      </c>
      <c r="B5" s="13" t="s">
        <v>345</v>
      </c>
      <c r="C5" s="13" t="s">
        <v>346</v>
      </c>
      <c r="D5" s="12" t="s">
        <v>278</v>
      </c>
      <c r="E5" s="12" t="s">
        <v>279</v>
      </c>
      <c r="F5" s="13" t="s">
        <v>790</v>
      </c>
      <c r="G5" s="14">
        <v>1</v>
      </c>
      <c r="H5" s="7">
        <v>1.254</v>
      </c>
      <c r="I5" s="9">
        <f t="shared" si="0"/>
        <v>1.254</v>
      </c>
      <c r="J5" s="16">
        <v>45391</v>
      </c>
    </row>
    <row r="6" spans="1:10" s="1" customFormat="1" ht="16.5" customHeight="1">
      <c r="A6" s="4" t="s">
        <v>49</v>
      </c>
      <c r="B6" s="5" t="s">
        <v>345</v>
      </c>
      <c r="C6" s="5" t="s">
        <v>346</v>
      </c>
      <c r="D6" s="4" t="s">
        <v>227</v>
      </c>
      <c r="E6" s="4" t="s">
        <v>228</v>
      </c>
      <c r="F6" s="5" t="s">
        <v>443</v>
      </c>
      <c r="G6" s="6">
        <v>2</v>
      </c>
      <c r="H6" s="7">
        <v>0.28858469243986301</v>
      </c>
      <c r="I6" s="9">
        <f t="shared" si="0"/>
        <v>0.57716938487972502</v>
      </c>
      <c r="J6" s="10">
        <v>45391</v>
      </c>
    </row>
    <row r="7" spans="1:10" s="1" customFormat="1" ht="16.5" customHeight="1">
      <c r="A7" s="12" t="s">
        <v>49</v>
      </c>
      <c r="B7" s="13" t="s">
        <v>345</v>
      </c>
      <c r="C7" s="13" t="s">
        <v>346</v>
      </c>
      <c r="D7" s="12" t="s">
        <v>223</v>
      </c>
      <c r="E7" s="12" t="s">
        <v>224</v>
      </c>
      <c r="F7" s="13" t="s">
        <v>444</v>
      </c>
      <c r="G7" s="14">
        <v>7</v>
      </c>
      <c r="H7" s="7">
        <v>0.120565034394672</v>
      </c>
      <c r="I7" s="9">
        <f t="shared" si="0"/>
        <v>0.84395524076270301</v>
      </c>
      <c r="J7" s="16">
        <v>45391</v>
      </c>
    </row>
    <row r="8" spans="1:10" s="1" customFormat="1" ht="16.5" customHeight="1">
      <c r="A8" s="4" t="s">
        <v>49</v>
      </c>
      <c r="B8" s="5" t="s">
        <v>345</v>
      </c>
      <c r="C8" s="5" t="s">
        <v>346</v>
      </c>
      <c r="D8" s="4" t="s">
        <v>640</v>
      </c>
      <c r="E8" s="4" t="s">
        <v>641</v>
      </c>
      <c r="F8" s="5" t="s">
        <v>349</v>
      </c>
      <c r="G8" s="6">
        <v>1</v>
      </c>
      <c r="H8" s="7">
        <v>0.37294327100840302</v>
      </c>
      <c r="I8" s="9">
        <f t="shared" si="0"/>
        <v>0.37294327100840302</v>
      </c>
      <c r="J8" s="10">
        <v>45417</v>
      </c>
    </row>
    <row r="9" spans="1:10" s="1" customFormat="1" ht="16.5" customHeight="1">
      <c r="A9" s="12" t="s">
        <v>49</v>
      </c>
      <c r="B9" s="13" t="s">
        <v>345</v>
      </c>
      <c r="C9" s="13" t="s">
        <v>346</v>
      </c>
      <c r="D9" s="12" t="s">
        <v>256</v>
      </c>
      <c r="E9" s="12" t="s">
        <v>257</v>
      </c>
      <c r="F9" s="13" t="s">
        <v>349</v>
      </c>
      <c r="G9" s="14">
        <v>1</v>
      </c>
      <c r="H9" s="7">
        <f>I36</f>
        <v>18.6613012188425</v>
      </c>
      <c r="I9" s="9">
        <f t="shared" si="0"/>
        <v>18.6613012188425</v>
      </c>
      <c r="J9" s="16">
        <v>45391</v>
      </c>
    </row>
    <row r="10" spans="1:10" s="1" customFormat="1" ht="16.5" customHeight="1">
      <c r="A10" s="4" t="s">
        <v>49</v>
      </c>
      <c r="B10" s="5" t="s">
        <v>345</v>
      </c>
      <c r="C10" s="5" t="s">
        <v>346</v>
      </c>
      <c r="D10" s="4" t="s">
        <v>642</v>
      </c>
      <c r="E10" s="4" t="s">
        <v>486</v>
      </c>
      <c r="F10" s="5" t="s">
        <v>349</v>
      </c>
      <c r="G10" s="6">
        <v>1</v>
      </c>
      <c r="H10" s="7">
        <v>0.77900000000000003</v>
      </c>
      <c r="I10" s="9">
        <f t="shared" si="0"/>
        <v>0.77900000000000003</v>
      </c>
      <c r="J10" s="10">
        <v>45417</v>
      </c>
    </row>
    <row r="11" spans="1:10" s="1" customFormat="1" ht="16.5" customHeight="1">
      <c r="A11" s="12" t="s">
        <v>49</v>
      </c>
      <c r="B11" s="13" t="s">
        <v>345</v>
      </c>
      <c r="C11" s="13" t="s">
        <v>346</v>
      </c>
      <c r="D11" s="12" t="s">
        <v>445</v>
      </c>
      <c r="E11" s="12" t="s">
        <v>446</v>
      </c>
      <c r="F11" s="13" t="s">
        <v>447</v>
      </c>
      <c r="G11" s="14">
        <v>0.95</v>
      </c>
      <c r="H11" s="7">
        <v>1.7257</v>
      </c>
      <c r="I11" s="9">
        <f t="shared" si="0"/>
        <v>1.6394150000000001</v>
      </c>
      <c r="J11" s="16">
        <v>45391</v>
      </c>
    </row>
    <row r="12" spans="1:10" s="1" customFormat="1" ht="16.5" customHeight="1">
      <c r="A12" s="4" t="s">
        <v>49</v>
      </c>
      <c r="B12" s="5" t="s">
        <v>345</v>
      </c>
      <c r="C12" s="5" t="s">
        <v>346</v>
      </c>
      <c r="D12" s="4" t="s">
        <v>332</v>
      </c>
      <c r="E12" s="4" t="s">
        <v>333</v>
      </c>
      <c r="F12" s="5" t="s">
        <v>448</v>
      </c>
      <c r="G12" s="6">
        <v>1.76</v>
      </c>
      <c r="H12" s="7">
        <v>1.6814</v>
      </c>
      <c r="I12" s="9">
        <f t="shared" si="0"/>
        <v>2.9592640000000001</v>
      </c>
      <c r="J12" s="10">
        <v>45391</v>
      </c>
    </row>
    <row r="13" spans="1:10" s="1" customFormat="1" ht="16.5" customHeight="1">
      <c r="A13" s="12" t="s">
        <v>49</v>
      </c>
      <c r="B13" s="13" t="s">
        <v>345</v>
      </c>
      <c r="C13" s="13" t="s">
        <v>346</v>
      </c>
      <c r="D13" s="12" t="s">
        <v>643</v>
      </c>
      <c r="E13" s="12" t="s">
        <v>644</v>
      </c>
      <c r="F13" s="13" t="s">
        <v>349</v>
      </c>
      <c r="G13" s="14">
        <v>1</v>
      </c>
      <c r="H13" s="7">
        <v>0.53</v>
      </c>
      <c r="I13" s="9">
        <f t="shared" si="0"/>
        <v>0.53</v>
      </c>
      <c r="J13" s="16">
        <v>45391</v>
      </c>
    </row>
    <row r="14" spans="1:10" s="1" customFormat="1" ht="16.5" customHeight="1">
      <c r="A14" s="4" t="s">
        <v>49</v>
      </c>
      <c r="B14" s="5" t="s">
        <v>345</v>
      </c>
      <c r="C14" s="5" t="s">
        <v>346</v>
      </c>
      <c r="D14" s="4" t="s">
        <v>645</v>
      </c>
      <c r="E14" s="4" t="s">
        <v>646</v>
      </c>
      <c r="F14" s="5" t="s">
        <v>349</v>
      </c>
      <c r="G14" s="6">
        <v>1</v>
      </c>
      <c r="H14" s="7">
        <v>1.05755528846154</v>
      </c>
      <c r="I14" s="9">
        <f t="shared" si="0"/>
        <v>1.05755528846154</v>
      </c>
      <c r="J14" s="10">
        <v>45503</v>
      </c>
    </row>
    <row r="15" spans="1:10" s="1" customFormat="1" ht="16.5" customHeight="1">
      <c r="A15" s="12" t="s">
        <v>49</v>
      </c>
      <c r="B15" s="13" t="s">
        <v>345</v>
      </c>
      <c r="C15" s="13" t="s">
        <v>346</v>
      </c>
      <c r="D15" s="12" t="s">
        <v>647</v>
      </c>
      <c r="E15" s="12" t="s">
        <v>314</v>
      </c>
      <c r="F15" s="13" t="s">
        <v>648</v>
      </c>
      <c r="G15" s="14">
        <v>2</v>
      </c>
      <c r="H15" s="7">
        <v>0.14219999999999999</v>
      </c>
      <c r="I15" s="9">
        <f t="shared" si="0"/>
        <v>0.28439999999999999</v>
      </c>
      <c r="J15" s="16">
        <v>45391</v>
      </c>
    </row>
    <row r="16" spans="1:10" s="1" customFormat="1" ht="16.5" customHeight="1">
      <c r="A16" s="4" t="s">
        <v>49</v>
      </c>
      <c r="B16" s="5" t="s">
        <v>345</v>
      </c>
      <c r="C16" s="5" t="s">
        <v>346</v>
      </c>
      <c r="D16" s="4" t="s">
        <v>463</v>
      </c>
      <c r="E16" s="4" t="s">
        <v>464</v>
      </c>
      <c r="F16" s="5" t="s">
        <v>465</v>
      </c>
      <c r="G16" s="6">
        <v>0.02</v>
      </c>
      <c r="H16" s="7">
        <v>6.2127999999999997</v>
      </c>
      <c r="I16" s="9">
        <f t="shared" si="0"/>
        <v>0.12425600000000001</v>
      </c>
      <c r="J16" s="10">
        <v>45503</v>
      </c>
    </row>
    <row r="17" spans="1:10" s="1" customFormat="1" ht="16.5" customHeight="1">
      <c r="A17" s="12" t="s">
        <v>49</v>
      </c>
      <c r="B17" s="13" t="s">
        <v>345</v>
      </c>
      <c r="C17" s="13" t="s">
        <v>346</v>
      </c>
      <c r="D17" s="12" t="s">
        <v>440</v>
      </c>
      <c r="E17" s="12" t="s">
        <v>441</v>
      </c>
      <c r="F17" s="13" t="s">
        <v>442</v>
      </c>
      <c r="G17" s="14">
        <v>0.1</v>
      </c>
      <c r="H17" s="7">
        <v>0.40350000000000003</v>
      </c>
      <c r="I17" s="9">
        <f t="shared" si="0"/>
        <v>4.0349999999999997E-2</v>
      </c>
      <c r="J17" s="16">
        <v>45503</v>
      </c>
    </row>
    <row r="18" spans="1:10" s="1" customFormat="1" ht="16.5" customHeight="1">
      <c r="A18" s="4" t="s">
        <v>49</v>
      </c>
      <c r="B18" s="5" t="s">
        <v>345</v>
      </c>
      <c r="C18" s="5" t="s">
        <v>346</v>
      </c>
      <c r="D18" s="4" t="s">
        <v>649</v>
      </c>
      <c r="E18" s="4" t="s">
        <v>650</v>
      </c>
      <c r="F18" s="5" t="s">
        <v>651</v>
      </c>
      <c r="G18" s="6">
        <v>1</v>
      </c>
      <c r="H18" s="24">
        <v>0.32</v>
      </c>
      <c r="I18" s="9">
        <f t="shared" si="0"/>
        <v>0.32</v>
      </c>
      <c r="J18" s="10">
        <v>45650</v>
      </c>
    </row>
    <row r="19" spans="1:10">
      <c r="I19" s="11">
        <f>SUM(I2:I18)</f>
        <v>29.917007743954802</v>
      </c>
    </row>
    <row r="21" spans="1:10" s="1" customFormat="1" ht="12.75">
      <c r="A21" s="2" t="s">
        <v>336</v>
      </c>
      <c r="B21" s="2" t="s">
        <v>337</v>
      </c>
      <c r="C21" s="2" t="s">
        <v>338</v>
      </c>
      <c r="D21" s="2" t="s">
        <v>339</v>
      </c>
      <c r="E21" s="2" t="s">
        <v>340</v>
      </c>
      <c r="F21" s="2" t="s">
        <v>340</v>
      </c>
      <c r="G21" s="3" t="s">
        <v>341</v>
      </c>
      <c r="H21" s="3" t="s">
        <v>342</v>
      </c>
      <c r="I21" s="3" t="s">
        <v>343</v>
      </c>
      <c r="J21" s="8" t="s">
        <v>344</v>
      </c>
    </row>
    <row r="22" spans="1:10" s="1" customFormat="1" ht="16.5" customHeight="1">
      <c r="A22" s="4" t="s">
        <v>256</v>
      </c>
      <c r="B22" s="5" t="s">
        <v>345</v>
      </c>
      <c r="C22" s="5" t="s">
        <v>346</v>
      </c>
      <c r="D22" s="4" t="s">
        <v>652</v>
      </c>
      <c r="E22" s="4" t="s">
        <v>653</v>
      </c>
      <c r="F22" s="5" t="s">
        <v>349</v>
      </c>
      <c r="G22" s="6">
        <v>3</v>
      </c>
      <c r="H22" s="7">
        <v>0.13270000000000001</v>
      </c>
      <c r="I22" s="9">
        <f t="shared" ref="I22:I35" si="1">H22*G22</f>
        <v>0.39810000000000001</v>
      </c>
      <c r="J22" s="10">
        <v>44327</v>
      </c>
    </row>
    <row r="23" spans="1:10" s="1" customFormat="1" ht="16.5" customHeight="1">
      <c r="A23" s="12" t="s">
        <v>256</v>
      </c>
      <c r="B23" s="13" t="s">
        <v>345</v>
      </c>
      <c r="C23" s="13" t="s">
        <v>346</v>
      </c>
      <c r="D23" s="12" t="s">
        <v>654</v>
      </c>
      <c r="E23" s="12" t="s">
        <v>655</v>
      </c>
      <c r="F23" s="13" t="s">
        <v>656</v>
      </c>
      <c r="G23" s="14">
        <v>1</v>
      </c>
      <c r="H23" s="7">
        <v>2.3894000000000002</v>
      </c>
      <c r="I23" s="9">
        <f t="shared" si="1"/>
        <v>2.3894000000000002</v>
      </c>
      <c r="J23" s="16">
        <v>44328</v>
      </c>
    </row>
    <row r="24" spans="1:10" s="1" customFormat="1" ht="16.5" customHeight="1">
      <c r="A24" s="4" t="s">
        <v>256</v>
      </c>
      <c r="B24" s="5" t="s">
        <v>345</v>
      </c>
      <c r="C24" s="5" t="s">
        <v>346</v>
      </c>
      <c r="D24" s="4" t="s">
        <v>657</v>
      </c>
      <c r="E24" s="4" t="s">
        <v>471</v>
      </c>
      <c r="F24" s="5" t="s">
        <v>349</v>
      </c>
      <c r="G24" s="6">
        <v>1</v>
      </c>
      <c r="H24" s="7">
        <v>1.55695201710526</v>
      </c>
      <c r="I24" s="9">
        <f t="shared" si="1"/>
        <v>1.55695201710526</v>
      </c>
      <c r="J24" s="10">
        <v>44327</v>
      </c>
    </row>
    <row r="25" spans="1:10" s="1" customFormat="1" ht="16.5" customHeight="1">
      <c r="A25" s="12" t="s">
        <v>256</v>
      </c>
      <c r="B25" s="13" t="s">
        <v>345</v>
      </c>
      <c r="C25" s="13" t="s">
        <v>346</v>
      </c>
      <c r="D25" s="12" t="s">
        <v>658</v>
      </c>
      <c r="E25" s="12" t="s">
        <v>659</v>
      </c>
      <c r="F25" s="13" t="s">
        <v>660</v>
      </c>
      <c r="G25" s="14">
        <v>1</v>
      </c>
      <c r="H25" s="7">
        <v>0.94186514543269195</v>
      </c>
      <c r="I25" s="9">
        <f t="shared" si="1"/>
        <v>0.94186514543269195</v>
      </c>
      <c r="J25" s="16">
        <v>44327</v>
      </c>
    </row>
    <row r="26" spans="1:10" s="1" customFormat="1" ht="16.5" customHeight="1">
      <c r="A26" s="4" t="s">
        <v>256</v>
      </c>
      <c r="B26" s="5" t="s">
        <v>345</v>
      </c>
      <c r="C26" s="5" t="s">
        <v>346</v>
      </c>
      <c r="D26" s="4" t="s">
        <v>661</v>
      </c>
      <c r="E26" s="4" t="s">
        <v>662</v>
      </c>
      <c r="F26" s="5" t="s">
        <v>663</v>
      </c>
      <c r="G26" s="6">
        <v>1</v>
      </c>
      <c r="H26" s="7">
        <v>0.92870837199519196</v>
      </c>
      <c r="I26" s="9">
        <f t="shared" si="1"/>
        <v>0.92870837199519196</v>
      </c>
      <c r="J26" s="10">
        <v>44327</v>
      </c>
    </row>
    <row r="27" spans="1:10" s="1" customFormat="1" ht="16.5" customHeight="1">
      <c r="A27" s="12" t="s">
        <v>256</v>
      </c>
      <c r="B27" s="13" t="s">
        <v>345</v>
      </c>
      <c r="C27" s="13" t="s">
        <v>346</v>
      </c>
      <c r="D27" s="12" t="s">
        <v>664</v>
      </c>
      <c r="E27" s="12" t="s">
        <v>665</v>
      </c>
      <c r="F27" s="13" t="s">
        <v>666</v>
      </c>
      <c r="G27" s="14">
        <v>1</v>
      </c>
      <c r="H27" s="7">
        <v>0.94784549699519205</v>
      </c>
      <c r="I27" s="9">
        <f t="shared" si="1"/>
        <v>0.94784549699519205</v>
      </c>
      <c r="J27" s="16">
        <v>44327</v>
      </c>
    </row>
    <row r="28" spans="1:10" s="1" customFormat="1" ht="16.5" customHeight="1">
      <c r="A28" s="4" t="s">
        <v>256</v>
      </c>
      <c r="B28" s="5" t="s">
        <v>345</v>
      </c>
      <c r="C28" s="5" t="s">
        <v>346</v>
      </c>
      <c r="D28" s="4" t="s">
        <v>667</v>
      </c>
      <c r="E28" s="4" t="s">
        <v>475</v>
      </c>
      <c r="F28" s="5" t="s">
        <v>349</v>
      </c>
      <c r="G28" s="6">
        <v>1</v>
      </c>
      <c r="H28" s="7">
        <v>4.05</v>
      </c>
      <c r="I28" s="9">
        <f t="shared" si="1"/>
        <v>4.05</v>
      </c>
      <c r="J28" s="10">
        <v>44327</v>
      </c>
    </row>
    <row r="29" spans="1:10" s="1" customFormat="1" ht="16.5" customHeight="1">
      <c r="A29" s="12" t="s">
        <v>256</v>
      </c>
      <c r="B29" s="13" t="s">
        <v>345</v>
      </c>
      <c r="C29" s="13" t="s">
        <v>346</v>
      </c>
      <c r="D29" s="12" t="s">
        <v>668</v>
      </c>
      <c r="E29" s="12" t="s">
        <v>669</v>
      </c>
      <c r="F29" s="13" t="s">
        <v>349</v>
      </c>
      <c r="G29" s="14">
        <v>1</v>
      </c>
      <c r="H29" s="7">
        <v>1.437294625</v>
      </c>
      <c r="I29" s="9">
        <f t="shared" si="1"/>
        <v>1.437294625</v>
      </c>
      <c r="J29" s="16">
        <v>44327</v>
      </c>
    </row>
    <row r="30" spans="1:10" s="1" customFormat="1" ht="16.5" customHeight="1">
      <c r="A30" s="4" t="s">
        <v>256</v>
      </c>
      <c r="B30" s="5" t="s">
        <v>345</v>
      </c>
      <c r="C30" s="5" t="s">
        <v>346</v>
      </c>
      <c r="D30" s="4" t="s">
        <v>670</v>
      </c>
      <c r="E30" s="4" t="s">
        <v>671</v>
      </c>
      <c r="F30" s="5" t="s">
        <v>672</v>
      </c>
      <c r="G30" s="6">
        <v>1</v>
      </c>
      <c r="H30" s="7">
        <v>0.40974133190476197</v>
      </c>
      <c r="I30" s="9">
        <f t="shared" si="1"/>
        <v>0.40974133190476197</v>
      </c>
      <c r="J30" s="10">
        <v>44327</v>
      </c>
    </row>
    <row r="31" spans="1:10" s="1" customFormat="1" ht="16.5" customHeight="1">
      <c r="A31" s="12" t="s">
        <v>256</v>
      </c>
      <c r="B31" s="13" t="s">
        <v>345</v>
      </c>
      <c r="C31" s="13" t="s">
        <v>346</v>
      </c>
      <c r="D31" s="12" t="s">
        <v>673</v>
      </c>
      <c r="E31" s="12" t="s">
        <v>674</v>
      </c>
      <c r="F31" s="13" t="s">
        <v>349</v>
      </c>
      <c r="G31" s="14">
        <v>2</v>
      </c>
      <c r="H31" s="7">
        <v>0.12039999999999999</v>
      </c>
      <c r="I31" s="9">
        <f t="shared" si="1"/>
        <v>0.24079999999999999</v>
      </c>
      <c r="J31" s="16">
        <v>44327</v>
      </c>
    </row>
    <row r="32" spans="1:10" s="1" customFormat="1" ht="16.5" customHeight="1">
      <c r="A32" s="4" t="s">
        <v>256</v>
      </c>
      <c r="B32" s="5" t="s">
        <v>345</v>
      </c>
      <c r="C32" s="5" t="s">
        <v>346</v>
      </c>
      <c r="D32" s="4" t="s">
        <v>675</v>
      </c>
      <c r="E32" s="4" t="s">
        <v>676</v>
      </c>
      <c r="F32" s="5" t="s">
        <v>349</v>
      </c>
      <c r="G32" s="6">
        <v>1</v>
      </c>
      <c r="H32" s="7">
        <v>0.32450275409356699</v>
      </c>
      <c r="I32" s="9">
        <f t="shared" si="1"/>
        <v>0.32450275409356699</v>
      </c>
      <c r="J32" s="10">
        <v>44327</v>
      </c>
    </row>
    <row r="33" spans="1:10" s="1" customFormat="1" ht="16.5" customHeight="1">
      <c r="A33" s="12" t="s">
        <v>256</v>
      </c>
      <c r="B33" s="13" t="s">
        <v>345</v>
      </c>
      <c r="C33" s="13" t="s">
        <v>346</v>
      </c>
      <c r="D33" s="12" t="s">
        <v>677</v>
      </c>
      <c r="E33" s="12" t="s">
        <v>678</v>
      </c>
      <c r="F33" s="13" t="s">
        <v>349</v>
      </c>
      <c r="G33" s="14">
        <v>1</v>
      </c>
      <c r="H33" s="7">
        <v>0.27373901198830403</v>
      </c>
      <c r="I33" s="9">
        <f t="shared" si="1"/>
        <v>0.27373901198830403</v>
      </c>
      <c r="J33" s="16">
        <v>44327</v>
      </c>
    </row>
    <row r="34" spans="1:10" s="1" customFormat="1" ht="16.5" customHeight="1">
      <c r="A34" s="4" t="s">
        <v>256</v>
      </c>
      <c r="B34" s="5" t="s">
        <v>345</v>
      </c>
      <c r="C34" s="5" t="s">
        <v>346</v>
      </c>
      <c r="D34" s="4" t="s">
        <v>679</v>
      </c>
      <c r="E34" s="4" t="s">
        <v>680</v>
      </c>
      <c r="F34" s="5" t="s">
        <v>349</v>
      </c>
      <c r="G34" s="6">
        <v>2</v>
      </c>
      <c r="H34" s="7">
        <v>0.18647623216374301</v>
      </c>
      <c r="I34" s="9">
        <f t="shared" si="1"/>
        <v>0.37295246432748602</v>
      </c>
      <c r="J34" s="10">
        <v>44327</v>
      </c>
    </row>
    <row r="35" spans="1:10" s="1" customFormat="1" ht="16.5" customHeight="1">
      <c r="A35" s="12" t="s">
        <v>256</v>
      </c>
      <c r="B35" s="13" t="s">
        <v>345</v>
      </c>
      <c r="C35" s="13" t="s">
        <v>346</v>
      </c>
      <c r="D35" s="12" t="s">
        <v>681</v>
      </c>
      <c r="E35" s="12" t="s">
        <v>682</v>
      </c>
      <c r="F35" s="13" t="s">
        <v>683</v>
      </c>
      <c r="G35" s="14">
        <v>2</v>
      </c>
      <c r="H35" s="7">
        <v>2.1947000000000001</v>
      </c>
      <c r="I35" s="9">
        <f t="shared" si="1"/>
        <v>4.3894000000000002</v>
      </c>
      <c r="J35" s="16">
        <v>44327</v>
      </c>
    </row>
    <row r="36" spans="1:10">
      <c r="I36" s="11">
        <f>SUM(I22:I35)</f>
        <v>18.6613012188425</v>
      </c>
    </row>
  </sheetData>
  <phoneticPr fontId="20" type="noConversion"/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K8" sqref="K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875" customWidth="1"/>
    <col min="6" max="6" width="8" customWidth="1"/>
    <col min="7" max="7" width="9.25" style="11" customWidth="1"/>
    <col min="8" max="9" width="7.75" style="11" customWidth="1"/>
    <col min="10" max="10" width="8.125" customWidth="1"/>
    <col min="11" max="11" width="12.875"/>
  </cols>
  <sheetData>
    <row r="1" spans="1:11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1" s="1" customFormat="1" ht="16.5" customHeight="1">
      <c r="A2" s="4" t="s">
        <v>151</v>
      </c>
      <c r="B2" s="5" t="s">
        <v>345</v>
      </c>
      <c r="C2" s="5" t="s">
        <v>346</v>
      </c>
      <c r="D2" s="4" t="s">
        <v>1026</v>
      </c>
      <c r="E2" s="4" t="s">
        <v>1027</v>
      </c>
      <c r="F2" s="5" t="s">
        <v>349</v>
      </c>
      <c r="G2" s="6">
        <v>0.1</v>
      </c>
      <c r="H2" s="7">
        <f>VLOOKUP(D:D,[3]SHT0016241!$D:$H,5,0)</f>
        <v>4.1593</v>
      </c>
      <c r="I2" s="9">
        <f t="shared" ref="I2:I7" si="0">H2*G2</f>
        <v>0.41593000000000002</v>
      </c>
      <c r="J2" s="10">
        <v>45467</v>
      </c>
    </row>
    <row r="3" spans="1:11" s="1" customFormat="1" ht="16.5" customHeight="1">
      <c r="A3" s="12" t="s">
        <v>151</v>
      </c>
      <c r="B3" s="13" t="s">
        <v>345</v>
      </c>
      <c r="C3" s="13" t="s">
        <v>346</v>
      </c>
      <c r="D3" s="12" t="s">
        <v>636</v>
      </c>
      <c r="E3" s="12" t="s">
        <v>637</v>
      </c>
      <c r="F3" s="13" t="s">
        <v>349</v>
      </c>
      <c r="G3" s="14">
        <v>0.3</v>
      </c>
      <c r="H3" s="7">
        <f>VLOOKUP(D:D,[3]SHT0016241!$D:$H,5,0)</f>
        <v>0.28318584070000002</v>
      </c>
      <c r="I3" s="9">
        <f t="shared" si="0"/>
        <v>8.4955752209999999E-2</v>
      </c>
      <c r="J3" s="16">
        <v>45467</v>
      </c>
    </row>
    <row r="4" spans="1:11" s="1" customFormat="1" ht="16.5" customHeight="1">
      <c r="A4" s="4" t="s">
        <v>151</v>
      </c>
      <c r="B4" s="5" t="s">
        <v>345</v>
      </c>
      <c r="C4" s="5" t="s">
        <v>346</v>
      </c>
      <c r="D4" s="4" t="s">
        <v>449</v>
      </c>
      <c r="E4" s="4" t="s">
        <v>450</v>
      </c>
      <c r="F4" s="5" t="s">
        <v>447</v>
      </c>
      <c r="G4" s="6">
        <v>0.35</v>
      </c>
      <c r="H4" s="7">
        <f>VLOOKUP(D:D,[3]SHT0016241!$D:$H,5,0)</f>
        <v>1.7257</v>
      </c>
      <c r="I4" s="9">
        <f t="shared" si="0"/>
        <v>0.60399499999999995</v>
      </c>
      <c r="J4" s="10">
        <v>45467</v>
      </c>
    </row>
    <row r="5" spans="1:11" s="1" customFormat="1" ht="16.5" customHeight="1">
      <c r="A5" s="12" t="s">
        <v>151</v>
      </c>
      <c r="B5" s="13" t="s">
        <v>345</v>
      </c>
      <c r="C5" s="13" t="s">
        <v>346</v>
      </c>
      <c r="D5" s="12" t="s">
        <v>1028</v>
      </c>
      <c r="E5" s="12" t="s">
        <v>1029</v>
      </c>
      <c r="F5" s="13" t="s">
        <v>349</v>
      </c>
      <c r="G5" s="14">
        <v>1</v>
      </c>
      <c r="H5" s="7">
        <f>VLOOKUP(D:D,[3]SHT0016241!$D:$H,5,0)</f>
        <v>4.1265000000000001</v>
      </c>
      <c r="I5" s="9">
        <f t="shared" si="0"/>
        <v>4.1265000000000001</v>
      </c>
      <c r="J5" s="16">
        <v>45308</v>
      </c>
    </row>
    <row r="6" spans="1:11" s="1" customFormat="1" ht="16.5" customHeight="1">
      <c r="A6" s="4" t="s">
        <v>151</v>
      </c>
      <c r="B6" s="5" t="s">
        <v>345</v>
      </c>
      <c r="C6" s="5" t="s">
        <v>346</v>
      </c>
      <c r="D6" s="4" t="s">
        <v>1030</v>
      </c>
      <c r="E6" s="4" t="s">
        <v>1031</v>
      </c>
      <c r="F6" s="5" t="s">
        <v>349</v>
      </c>
      <c r="G6" s="6">
        <v>2</v>
      </c>
      <c r="H6" s="7">
        <f>VLOOKUP(D:D,[3]SHT0016241!$D:$H,5,0)</f>
        <v>2</v>
      </c>
      <c r="I6" s="9">
        <f t="shared" si="0"/>
        <v>4</v>
      </c>
      <c r="J6" s="10">
        <v>45308</v>
      </c>
    </row>
    <row r="7" spans="1:11" s="1" customFormat="1" ht="16.5" customHeight="1">
      <c r="A7" s="12" t="s">
        <v>151</v>
      </c>
      <c r="B7" s="13" t="s">
        <v>345</v>
      </c>
      <c r="C7" s="13" t="s">
        <v>346</v>
      </c>
      <c r="D7" s="12" t="s">
        <v>1032</v>
      </c>
      <c r="E7" s="12" t="s">
        <v>1033</v>
      </c>
      <c r="F7" s="13" t="s">
        <v>349</v>
      </c>
      <c r="G7" s="14">
        <v>1</v>
      </c>
      <c r="H7" s="7">
        <f>VLOOKUP(D:D,[3]SHT0016241!$D:$H,5,0)</f>
        <v>117</v>
      </c>
      <c r="I7" s="9">
        <f t="shared" si="0"/>
        <v>117</v>
      </c>
      <c r="J7" s="16">
        <v>45308</v>
      </c>
    </row>
    <row r="8" spans="1:11">
      <c r="I8" s="11">
        <f>SUM(I2:I7)</f>
        <v>126.23138075221</v>
      </c>
      <c r="K8">
        <f>(I8-I7)/0.6+I7*1.3</f>
        <v>167.48563458701699</v>
      </c>
    </row>
    <row r="10" spans="1:11" s="25" customFormat="1" ht="14.25">
      <c r="A10" s="2" t="s">
        <v>336</v>
      </c>
      <c r="B10" s="2" t="s">
        <v>337</v>
      </c>
      <c r="C10" s="2" t="s">
        <v>338</v>
      </c>
      <c r="D10" s="2" t="s">
        <v>339</v>
      </c>
      <c r="E10" s="2" t="s">
        <v>340</v>
      </c>
      <c r="F10" s="2" t="s">
        <v>340</v>
      </c>
      <c r="G10" s="3" t="s">
        <v>341</v>
      </c>
      <c r="H10" s="3" t="s">
        <v>342</v>
      </c>
      <c r="I10" s="3" t="s">
        <v>343</v>
      </c>
      <c r="J10" s="8" t="s">
        <v>344</v>
      </c>
    </row>
    <row r="11" spans="1:11" s="25" customFormat="1" ht="14.25">
      <c r="A11" s="4" t="s">
        <v>1028</v>
      </c>
      <c r="B11" s="5" t="s">
        <v>345</v>
      </c>
      <c r="C11" s="5" t="s">
        <v>346</v>
      </c>
      <c r="D11" s="4" t="s">
        <v>1034</v>
      </c>
      <c r="E11" s="4" t="s">
        <v>1035</v>
      </c>
      <c r="F11" s="5" t="s">
        <v>1036</v>
      </c>
      <c r="G11" s="6">
        <v>2</v>
      </c>
      <c r="H11" s="7">
        <v>0.04</v>
      </c>
      <c r="I11" s="9">
        <f t="shared" ref="I11:I22" si="1">H11*G11</f>
        <v>0.08</v>
      </c>
      <c r="J11" s="10">
        <v>45308</v>
      </c>
    </row>
    <row r="12" spans="1:11" s="25" customFormat="1" ht="14.25">
      <c r="A12" s="12" t="s">
        <v>1028</v>
      </c>
      <c r="B12" s="13" t="s">
        <v>345</v>
      </c>
      <c r="C12" s="13" t="s">
        <v>346</v>
      </c>
      <c r="D12" s="12" t="s">
        <v>1037</v>
      </c>
      <c r="E12" s="12" t="s">
        <v>1038</v>
      </c>
      <c r="F12" s="13" t="s">
        <v>349</v>
      </c>
      <c r="G12" s="6">
        <v>1</v>
      </c>
      <c r="H12" s="7">
        <v>0.84</v>
      </c>
      <c r="I12" s="9">
        <f t="shared" si="1"/>
        <v>0.84</v>
      </c>
      <c r="J12" s="16">
        <v>45308</v>
      </c>
    </row>
    <row r="13" spans="1:11" s="25" customFormat="1" ht="14.25">
      <c r="A13" s="4" t="s">
        <v>1028</v>
      </c>
      <c r="B13" s="5" t="s">
        <v>345</v>
      </c>
      <c r="C13" s="5" t="s">
        <v>346</v>
      </c>
      <c r="D13" s="4" t="s">
        <v>1039</v>
      </c>
      <c r="E13" s="4" t="s">
        <v>1040</v>
      </c>
      <c r="F13" s="5" t="s">
        <v>349</v>
      </c>
      <c r="G13" s="6">
        <v>1</v>
      </c>
      <c r="H13" s="7">
        <v>0.54</v>
      </c>
      <c r="I13" s="9">
        <f t="shared" si="1"/>
        <v>0.54</v>
      </c>
      <c r="J13" s="10">
        <v>45308</v>
      </c>
    </row>
    <row r="14" spans="1:11" s="25" customFormat="1" ht="14.25">
      <c r="A14" s="12" t="s">
        <v>1028</v>
      </c>
      <c r="B14" s="13" t="s">
        <v>345</v>
      </c>
      <c r="C14" s="13" t="s">
        <v>346</v>
      </c>
      <c r="D14" s="12" t="s">
        <v>1041</v>
      </c>
      <c r="E14" s="12" t="s">
        <v>1042</v>
      </c>
      <c r="F14" s="13" t="s">
        <v>349</v>
      </c>
      <c r="G14" s="6">
        <v>1</v>
      </c>
      <c r="H14" s="7">
        <v>0.2</v>
      </c>
      <c r="I14" s="9">
        <f t="shared" si="1"/>
        <v>0.2</v>
      </c>
      <c r="J14" s="16">
        <v>45308</v>
      </c>
    </row>
    <row r="15" spans="1:11" s="25" customFormat="1" ht="14.25">
      <c r="A15" s="4" t="s">
        <v>1028</v>
      </c>
      <c r="B15" s="5" t="s">
        <v>345</v>
      </c>
      <c r="C15" s="5" t="s">
        <v>346</v>
      </c>
      <c r="D15" s="4" t="s">
        <v>1043</v>
      </c>
      <c r="E15" s="4" t="s">
        <v>1044</v>
      </c>
      <c r="F15" s="5" t="s">
        <v>349</v>
      </c>
      <c r="G15" s="6">
        <v>1</v>
      </c>
      <c r="H15" s="7">
        <v>0.22</v>
      </c>
      <c r="I15" s="9">
        <f t="shared" si="1"/>
        <v>0.22</v>
      </c>
      <c r="J15" s="10">
        <v>45308</v>
      </c>
    </row>
    <row r="16" spans="1:11" s="25" customFormat="1" ht="14.25">
      <c r="A16" s="12" t="s">
        <v>1028</v>
      </c>
      <c r="B16" s="13" t="s">
        <v>345</v>
      </c>
      <c r="C16" s="13" t="s">
        <v>346</v>
      </c>
      <c r="D16" s="12" t="s">
        <v>1045</v>
      </c>
      <c r="E16" s="12" t="s">
        <v>1046</v>
      </c>
      <c r="F16" s="13" t="s">
        <v>349</v>
      </c>
      <c r="G16" s="6">
        <v>1</v>
      </c>
      <c r="H16" s="7">
        <v>0.2</v>
      </c>
      <c r="I16" s="9">
        <f t="shared" si="1"/>
        <v>0.2</v>
      </c>
      <c r="J16" s="16">
        <v>45308</v>
      </c>
    </row>
    <row r="17" spans="1:10" s="25" customFormat="1" ht="14.25">
      <c r="A17" s="4" t="s">
        <v>1028</v>
      </c>
      <c r="B17" s="5" t="s">
        <v>345</v>
      </c>
      <c r="C17" s="5" t="s">
        <v>346</v>
      </c>
      <c r="D17" s="4" t="s">
        <v>1047</v>
      </c>
      <c r="E17" s="4" t="s">
        <v>1048</v>
      </c>
      <c r="F17" s="5" t="s">
        <v>349</v>
      </c>
      <c r="G17" s="6">
        <v>1</v>
      </c>
      <c r="H17" s="7">
        <v>0.18</v>
      </c>
      <c r="I17" s="9">
        <f t="shared" si="1"/>
        <v>0.18</v>
      </c>
      <c r="J17" s="10">
        <v>45308</v>
      </c>
    </row>
    <row r="18" spans="1:10" s="25" customFormat="1" ht="14.25">
      <c r="A18" s="12" t="s">
        <v>1028</v>
      </c>
      <c r="B18" s="13" t="s">
        <v>345</v>
      </c>
      <c r="C18" s="13" t="s">
        <v>346</v>
      </c>
      <c r="D18" s="12" t="s">
        <v>1049</v>
      </c>
      <c r="E18" s="12" t="s">
        <v>1050</v>
      </c>
      <c r="F18" s="13" t="s">
        <v>349</v>
      </c>
      <c r="G18" s="6">
        <v>1</v>
      </c>
      <c r="H18" s="7">
        <v>0.34</v>
      </c>
      <c r="I18" s="9">
        <f t="shared" si="1"/>
        <v>0.34</v>
      </c>
      <c r="J18" s="16">
        <v>45308</v>
      </c>
    </row>
    <row r="19" spans="1:10" s="25" customFormat="1" ht="14.25">
      <c r="A19" s="4" t="s">
        <v>1028</v>
      </c>
      <c r="B19" s="5" t="s">
        <v>345</v>
      </c>
      <c r="C19" s="5" t="s">
        <v>346</v>
      </c>
      <c r="D19" s="4" t="s">
        <v>1051</v>
      </c>
      <c r="E19" s="4" t="s">
        <v>1052</v>
      </c>
      <c r="F19" s="5" t="s">
        <v>349</v>
      </c>
      <c r="G19" s="6">
        <v>1</v>
      </c>
      <c r="H19" s="7">
        <v>0.6</v>
      </c>
      <c r="I19" s="9">
        <f t="shared" si="1"/>
        <v>0.6</v>
      </c>
      <c r="J19" s="10">
        <v>45467</v>
      </c>
    </row>
    <row r="20" spans="1:10" s="25" customFormat="1" ht="14.25">
      <c r="A20" s="12" t="s">
        <v>1028</v>
      </c>
      <c r="B20" s="13" t="s">
        <v>345</v>
      </c>
      <c r="C20" s="13" t="s">
        <v>346</v>
      </c>
      <c r="D20" s="12" t="s">
        <v>1053</v>
      </c>
      <c r="E20" s="12" t="s">
        <v>1054</v>
      </c>
      <c r="F20" s="13" t="s">
        <v>349</v>
      </c>
      <c r="G20" s="6">
        <v>1</v>
      </c>
      <c r="H20" s="7">
        <v>0.13</v>
      </c>
      <c r="I20" s="9">
        <f t="shared" si="1"/>
        <v>0.13</v>
      </c>
      <c r="J20" s="16">
        <v>45308</v>
      </c>
    </row>
    <row r="21" spans="1:10" s="25" customFormat="1" ht="14.25">
      <c r="A21" s="4" t="s">
        <v>1028</v>
      </c>
      <c r="B21" s="5" t="s">
        <v>345</v>
      </c>
      <c r="C21" s="5" t="s">
        <v>346</v>
      </c>
      <c r="D21" s="4" t="s">
        <v>573</v>
      </c>
      <c r="E21" s="4" t="s">
        <v>574</v>
      </c>
      <c r="F21" s="5" t="s">
        <v>575</v>
      </c>
      <c r="G21" s="6">
        <v>1</v>
      </c>
      <c r="H21" s="7">
        <v>0.26550000000000001</v>
      </c>
      <c r="I21" s="9">
        <f t="shared" si="1"/>
        <v>0.26550000000000001</v>
      </c>
      <c r="J21" s="10">
        <v>45308</v>
      </c>
    </row>
    <row r="22" spans="1:10" s="25" customFormat="1" ht="14.25">
      <c r="A22" s="12" t="s">
        <v>1028</v>
      </c>
      <c r="B22" s="13" t="s">
        <v>345</v>
      </c>
      <c r="C22" s="13" t="s">
        <v>346</v>
      </c>
      <c r="D22" s="12" t="s">
        <v>601</v>
      </c>
      <c r="E22" s="12" t="s">
        <v>602</v>
      </c>
      <c r="F22" s="13" t="s">
        <v>349</v>
      </c>
      <c r="G22" s="6">
        <v>1</v>
      </c>
      <c r="H22" s="7">
        <v>0.53100000000000003</v>
      </c>
      <c r="I22" s="9">
        <f t="shared" si="1"/>
        <v>0.53100000000000003</v>
      </c>
      <c r="J22" s="16">
        <v>45308</v>
      </c>
    </row>
    <row r="23" spans="1:10" s="25" customFormat="1" ht="14.25">
      <c r="G23" s="26"/>
      <c r="H23" s="26"/>
      <c r="I23" s="26">
        <f>SUM(I11:I22)</f>
        <v>4.1265000000000001</v>
      </c>
    </row>
  </sheetData>
  <phoneticPr fontId="20" type="noConversion"/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9" sqref="D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" customWidth="1"/>
    <col min="6" max="6" width="13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5.95" customHeight="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18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1</v>
      </c>
      <c r="H2" s="7">
        <v>0.120565034394672</v>
      </c>
      <c r="I2" s="9">
        <f t="shared" ref="I2:I10" si="0">H2*G2</f>
        <v>0.120565034394672</v>
      </c>
      <c r="J2" s="10">
        <v>45307</v>
      </c>
    </row>
    <row r="3" spans="1:10" s="1" customFormat="1" ht="16.5" customHeight="1">
      <c r="A3" s="12" t="s">
        <v>18</v>
      </c>
      <c r="B3" s="13" t="s">
        <v>345</v>
      </c>
      <c r="C3" s="13" t="s">
        <v>346</v>
      </c>
      <c r="D3" s="12" t="s">
        <v>445</v>
      </c>
      <c r="E3" s="12" t="s">
        <v>446</v>
      </c>
      <c r="F3" s="13" t="s">
        <v>447</v>
      </c>
      <c r="G3" s="14">
        <v>0.11</v>
      </c>
      <c r="H3" s="7">
        <v>1.7257</v>
      </c>
      <c r="I3" s="9">
        <f t="shared" si="0"/>
        <v>0.189827</v>
      </c>
      <c r="J3" s="16">
        <v>45478</v>
      </c>
    </row>
    <row r="4" spans="1:10" s="1" customFormat="1" ht="16.5" customHeight="1">
      <c r="A4" s="4" t="s">
        <v>18</v>
      </c>
      <c r="B4" s="5" t="s">
        <v>345</v>
      </c>
      <c r="C4" s="5" t="s">
        <v>346</v>
      </c>
      <c r="D4" s="4" t="s">
        <v>501</v>
      </c>
      <c r="E4" s="4" t="s">
        <v>502</v>
      </c>
      <c r="F4" s="5" t="s">
        <v>349</v>
      </c>
      <c r="G4" s="6">
        <v>1</v>
      </c>
      <c r="H4" s="7">
        <v>1.4158999999999999</v>
      </c>
      <c r="I4" s="9">
        <f t="shared" si="0"/>
        <v>1.4158999999999999</v>
      </c>
      <c r="J4" s="10">
        <v>45307</v>
      </c>
    </row>
    <row r="5" spans="1:10" s="1" customFormat="1" ht="16.5" customHeight="1">
      <c r="A5" s="12" t="s">
        <v>18</v>
      </c>
      <c r="B5" s="13" t="s">
        <v>345</v>
      </c>
      <c r="C5" s="13" t="s">
        <v>346</v>
      </c>
      <c r="D5" s="12" t="s">
        <v>437</v>
      </c>
      <c r="E5" s="12" t="s">
        <v>438</v>
      </c>
      <c r="F5" s="13" t="s">
        <v>439</v>
      </c>
      <c r="G5" s="14">
        <v>3.3300000000000003E-2</v>
      </c>
      <c r="H5" s="7">
        <v>6.1791999999999998</v>
      </c>
      <c r="I5" s="9">
        <f t="shared" si="0"/>
        <v>0.20576736000000001</v>
      </c>
      <c r="J5" s="16">
        <v>45307</v>
      </c>
    </row>
    <row r="6" spans="1:10" s="1" customFormat="1" ht="16.5" customHeight="1">
      <c r="A6" s="4" t="s">
        <v>18</v>
      </c>
      <c r="B6" s="5" t="s">
        <v>345</v>
      </c>
      <c r="C6" s="5" t="s">
        <v>346</v>
      </c>
      <c r="D6" s="4" t="s">
        <v>440</v>
      </c>
      <c r="E6" s="4" t="s">
        <v>441</v>
      </c>
      <c r="F6" s="5" t="s">
        <v>442</v>
      </c>
      <c r="G6" s="6">
        <v>3.3300000000000003E-2</v>
      </c>
      <c r="H6" s="7">
        <v>0.40350000000000003</v>
      </c>
      <c r="I6" s="9">
        <f t="shared" si="0"/>
        <v>1.343655E-2</v>
      </c>
      <c r="J6" s="10">
        <v>45307</v>
      </c>
    </row>
    <row r="7" spans="1:10" s="1" customFormat="1" ht="16.5" customHeight="1">
      <c r="A7" s="12" t="s">
        <v>18</v>
      </c>
      <c r="B7" s="13" t="s">
        <v>345</v>
      </c>
      <c r="C7" s="13" t="s">
        <v>346</v>
      </c>
      <c r="D7" s="12" t="s">
        <v>503</v>
      </c>
      <c r="E7" s="12" t="s">
        <v>504</v>
      </c>
      <c r="F7" s="13" t="s">
        <v>482</v>
      </c>
      <c r="G7" s="14">
        <v>1</v>
      </c>
      <c r="H7" s="7">
        <v>3.14912957631579</v>
      </c>
      <c r="I7" s="9">
        <f t="shared" si="0"/>
        <v>3.14912957631579</v>
      </c>
      <c r="J7" s="16">
        <v>45307</v>
      </c>
    </row>
    <row r="8" spans="1:10" s="1" customFormat="1" ht="16.5" customHeight="1">
      <c r="A8" s="4" t="s">
        <v>18</v>
      </c>
      <c r="B8" s="5" t="s">
        <v>345</v>
      </c>
      <c r="C8" s="5" t="s">
        <v>346</v>
      </c>
      <c r="D8" s="4" t="s">
        <v>505</v>
      </c>
      <c r="E8" s="4" t="s">
        <v>506</v>
      </c>
      <c r="F8" s="5" t="s">
        <v>482</v>
      </c>
      <c r="G8" s="6">
        <v>1</v>
      </c>
      <c r="H8" s="7">
        <v>6.5956459468421098</v>
      </c>
      <c r="I8" s="9">
        <f t="shared" si="0"/>
        <v>6.5956459468421098</v>
      </c>
      <c r="J8" s="10">
        <v>45307</v>
      </c>
    </row>
    <row r="9" spans="1:10" s="1" customFormat="1" ht="16.5" customHeight="1">
      <c r="A9" s="12" t="s">
        <v>18</v>
      </c>
      <c r="B9" s="13" t="s">
        <v>345</v>
      </c>
      <c r="C9" s="13" t="s">
        <v>346</v>
      </c>
      <c r="D9" s="12" t="s">
        <v>507</v>
      </c>
      <c r="E9" s="12" t="s">
        <v>508</v>
      </c>
      <c r="F9" s="13" t="s">
        <v>509</v>
      </c>
      <c r="G9" s="14">
        <v>1</v>
      </c>
      <c r="H9" s="7">
        <v>16.2</v>
      </c>
      <c r="I9" s="9">
        <f t="shared" si="0"/>
        <v>16.2</v>
      </c>
      <c r="J9" s="16">
        <v>45307</v>
      </c>
    </row>
    <row r="10" spans="1:10" s="1" customFormat="1" ht="16.5" customHeight="1">
      <c r="A10" s="4" t="s">
        <v>18</v>
      </c>
      <c r="B10" s="5" t="s">
        <v>345</v>
      </c>
      <c r="C10" s="5" t="s">
        <v>346</v>
      </c>
      <c r="D10" s="4" t="s">
        <v>510</v>
      </c>
      <c r="E10" s="4" t="s">
        <v>511</v>
      </c>
      <c r="F10" s="5" t="s">
        <v>512</v>
      </c>
      <c r="G10" s="6">
        <v>2</v>
      </c>
      <c r="H10" s="7">
        <v>1.55</v>
      </c>
      <c r="I10" s="9">
        <f t="shared" si="0"/>
        <v>3.1</v>
      </c>
      <c r="J10" s="10">
        <v>45307</v>
      </c>
    </row>
    <row r="11" spans="1:10">
      <c r="I11" s="11">
        <f>SUM(I2:I10)</f>
        <v>30.990271467552599</v>
      </c>
    </row>
  </sheetData>
  <phoneticPr fontId="20" type="noConversion"/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2" workbookViewId="0">
      <selection activeCell="A24" sqref="A24:XFD4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36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2</v>
      </c>
      <c r="H2" s="7">
        <v>0.05</v>
      </c>
      <c r="I2" s="9">
        <f t="shared" ref="I2:I21" si="0">H2*G2</f>
        <v>0.1</v>
      </c>
      <c r="J2" s="10">
        <v>45308</v>
      </c>
    </row>
    <row r="3" spans="1:10" s="1" customFormat="1" ht="16.5" customHeight="1">
      <c r="A3" s="12" t="s">
        <v>36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3</v>
      </c>
      <c r="H3" s="7">
        <v>0.05</v>
      </c>
      <c r="I3" s="9">
        <f t="shared" si="0"/>
        <v>0.15</v>
      </c>
      <c r="J3" s="16">
        <v>45308</v>
      </c>
    </row>
    <row r="4" spans="1:10" s="1" customFormat="1" ht="16.5" customHeight="1">
      <c r="A4" s="4" t="s">
        <v>36</v>
      </c>
      <c r="B4" s="5" t="s">
        <v>345</v>
      </c>
      <c r="C4" s="5" t="s">
        <v>346</v>
      </c>
      <c r="D4" s="4" t="s">
        <v>518</v>
      </c>
      <c r="E4" s="4" t="s">
        <v>519</v>
      </c>
      <c r="F4" s="5" t="s">
        <v>349</v>
      </c>
      <c r="G4" s="6">
        <v>0.72</v>
      </c>
      <c r="H4" s="7">
        <v>0.58899999999999997</v>
      </c>
      <c r="I4" s="9">
        <f t="shared" si="0"/>
        <v>0.42408000000000001</v>
      </c>
      <c r="J4" s="10">
        <v>45503</v>
      </c>
    </row>
    <row r="5" spans="1:10" s="1" customFormat="1" ht="16.5" customHeight="1">
      <c r="A5" s="12" t="s">
        <v>36</v>
      </c>
      <c r="B5" s="13" t="s">
        <v>345</v>
      </c>
      <c r="C5" s="13" t="s">
        <v>346</v>
      </c>
      <c r="D5" s="12" t="s">
        <v>227</v>
      </c>
      <c r="E5" s="12" t="s">
        <v>228</v>
      </c>
      <c r="F5" s="13" t="s">
        <v>443</v>
      </c>
      <c r="G5" s="14">
        <v>3</v>
      </c>
      <c r="H5" s="7">
        <v>0.28858469243986301</v>
      </c>
      <c r="I5" s="9">
        <f t="shared" si="0"/>
        <v>0.86575407731958798</v>
      </c>
      <c r="J5" s="16">
        <v>45308</v>
      </c>
    </row>
    <row r="6" spans="1:10" s="1" customFormat="1" ht="16.5" customHeight="1">
      <c r="A6" s="4" t="s">
        <v>36</v>
      </c>
      <c r="B6" s="5" t="s">
        <v>345</v>
      </c>
      <c r="C6" s="5" t="s">
        <v>346</v>
      </c>
      <c r="D6" s="4" t="s">
        <v>223</v>
      </c>
      <c r="E6" s="4" t="s">
        <v>224</v>
      </c>
      <c r="F6" s="5" t="s">
        <v>444</v>
      </c>
      <c r="G6" s="6">
        <v>11</v>
      </c>
      <c r="H6" s="7">
        <v>0.120565034394672</v>
      </c>
      <c r="I6" s="9">
        <f t="shared" si="0"/>
        <v>1.3262153783413899</v>
      </c>
      <c r="J6" s="10">
        <v>45308</v>
      </c>
    </row>
    <row r="7" spans="1:10" s="1" customFormat="1" ht="16.5" customHeight="1">
      <c r="A7" s="12" t="s">
        <v>36</v>
      </c>
      <c r="B7" s="13" t="s">
        <v>345</v>
      </c>
      <c r="C7" s="13" t="s">
        <v>346</v>
      </c>
      <c r="D7" s="12" t="s">
        <v>640</v>
      </c>
      <c r="E7" s="12" t="s">
        <v>641</v>
      </c>
      <c r="F7" s="13" t="s">
        <v>349</v>
      </c>
      <c r="G7" s="14">
        <v>1</v>
      </c>
      <c r="H7" s="7">
        <v>0.37294327100840302</v>
      </c>
      <c r="I7" s="9">
        <f t="shared" si="0"/>
        <v>0.37294327100840302</v>
      </c>
      <c r="J7" s="16">
        <v>45503</v>
      </c>
    </row>
    <row r="8" spans="1:10" s="1" customFormat="1" ht="16.5" customHeight="1">
      <c r="A8" s="4" t="s">
        <v>36</v>
      </c>
      <c r="B8" s="5" t="s">
        <v>345</v>
      </c>
      <c r="C8" s="5" t="s">
        <v>346</v>
      </c>
      <c r="D8" s="4" t="s">
        <v>642</v>
      </c>
      <c r="E8" s="4" t="s">
        <v>486</v>
      </c>
      <c r="F8" s="5" t="s">
        <v>349</v>
      </c>
      <c r="G8" s="6">
        <v>1</v>
      </c>
      <c r="H8" s="7">
        <v>0.77900000000000003</v>
      </c>
      <c r="I8" s="9">
        <f t="shared" si="0"/>
        <v>0.77900000000000003</v>
      </c>
      <c r="J8" s="10">
        <v>45503</v>
      </c>
    </row>
    <row r="9" spans="1:10" s="1" customFormat="1" ht="16.5" customHeight="1">
      <c r="A9" s="12" t="s">
        <v>36</v>
      </c>
      <c r="B9" s="13" t="s">
        <v>345</v>
      </c>
      <c r="C9" s="13" t="s">
        <v>346</v>
      </c>
      <c r="D9" s="12" t="s">
        <v>483</v>
      </c>
      <c r="E9" s="12" t="s">
        <v>484</v>
      </c>
      <c r="F9" s="13" t="s">
        <v>349</v>
      </c>
      <c r="G9" s="14">
        <v>1</v>
      </c>
      <c r="H9" s="7">
        <v>0.24093969243986299</v>
      </c>
      <c r="I9" s="9">
        <f t="shared" si="0"/>
        <v>0.24093969243986299</v>
      </c>
      <c r="J9" s="16">
        <v>45308</v>
      </c>
    </row>
    <row r="10" spans="1:10" s="1" customFormat="1" ht="16.5" customHeight="1">
      <c r="A10" s="4" t="s">
        <v>36</v>
      </c>
      <c r="B10" s="5" t="s">
        <v>345</v>
      </c>
      <c r="C10" s="5" t="s">
        <v>346</v>
      </c>
      <c r="D10" s="4" t="s">
        <v>445</v>
      </c>
      <c r="E10" s="4" t="s">
        <v>446</v>
      </c>
      <c r="F10" s="5" t="s">
        <v>447</v>
      </c>
      <c r="G10" s="6">
        <v>0.52</v>
      </c>
      <c r="H10" s="7">
        <v>1.7257</v>
      </c>
      <c r="I10" s="9">
        <f t="shared" si="0"/>
        <v>0.89736400000000005</v>
      </c>
      <c r="J10" s="10">
        <v>45308</v>
      </c>
    </row>
    <row r="11" spans="1:10" s="1" customFormat="1" ht="16.5" customHeight="1">
      <c r="A11" s="12" t="s">
        <v>36</v>
      </c>
      <c r="B11" s="13" t="s">
        <v>345</v>
      </c>
      <c r="C11" s="13" t="s">
        <v>346</v>
      </c>
      <c r="D11" s="12" t="s">
        <v>332</v>
      </c>
      <c r="E11" s="12" t="s">
        <v>333</v>
      </c>
      <c r="F11" s="13" t="s">
        <v>448</v>
      </c>
      <c r="G11" s="14">
        <v>2.5750000000000002</v>
      </c>
      <c r="H11" s="7">
        <v>1.6814</v>
      </c>
      <c r="I11" s="9">
        <f t="shared" si="0"/>
        <v>4.3296049999999999</v>
      </c>
      <c r="J11" s="16">
        <v>45308</v>
      </c>
    </row>
    <row r="12" spans="1:10" s="1" customFormat="1" ht="16.5" customHeight="1">
      <c r="A12" s="4" t="s">
        <v>36</v>
      </c>
      <c r="B12" s="5" t="s">
        <v>345</v>
      </c>
      <c r="C12" s="5" t="s">
        <v>346</v>
      </c>
      <c r="D12" s="4" t="s">
        <v>449</v>
      </c>
      <c r="E12" s="4" t="s">
        <v>450</v>
      </c>
      <c r="F12" s="5" t="s">
        <v>447</v>
      </c>
      <c r="G12" s="6">
        <v>1.06</v>
      </c>
      <c r="H12" s="7">
        <v>1.7257</v>
      </c>
      <c r="I12" s="9">
        <f t="shared" si="0"/>
        <v>1.829242</v>
      </c>
      <c r="J12" s="10">
        <v>45503</v>
      </c>
    </row>
    <row r="13" spans="1:10" s="1" customFormat="1" ht="16.5" customHeight="1">
      <c r="A13" s="12" t="s">
        <v>36</v>
      </c>
      <c r="B13" s="13" t="s">
        <v>345</v>
      </c>
      <c r="C13" s="13" t="s">
        <v>346</v>
      </c>
      <c r="D13" s="12" t="s">
        <v>643</v>
      </c>
      <c r="E13" s="12" t="s">
        <v>644</v>
      </c>
      <c r="F13" s="13" t="s">
        <v>349</v>
      </c>
      <c r="G13" s="14">
        <v>1</v>
      </c>
      <c r="H13" s="7">
        <v>0.53</v>
      </c>
      <c r="I13" s="9">
        <f t="shared" si="0"/>
        <v>0.53</v>
      </c>
      <c r="J13" s="16">
        <v>45308</v>
      </c>
    </row>
    <row r="14" spans="1:10" s="1" customFormat="1" ht="16.5" customHeight="1">
      <c r="A14" s="4" t="s">
        <v>36</v>
      </c>
      <c r="B14" s="5" t="s">
        <v>345</v>
      </c>
      <c r="C14" s="5" t="s">
        <v>346</v>
      </c>
      <c r="D14" s="4" t="s">
        <v>1055</v>
      </c>
      <c r="E14" s="4" t="s">
        <v>257</v>
      </c>
      <c r="F14" s="5" t="s">
        <v>1056</v>
      </c>
      <c r="G14" s="6">
        <v>1</v>
      </c>
      <c r="H14" s="7">
        <f>I39</f>
        <v>20.983647326737199</v>
      </c>
      <c r="I14" s="9">
        <f t="shared" si="0"/>
        <v>20.983647326737199</v>
      </c>
      <c r="J14" s="10">
        <v>45308</v>
      </c>
    </row>
    <row r="15" spans="1:10" s="1" customFormat="1" ht="16.5" customHeight="1">
      <c r="A15" s="12" t="s">
        <v>36</v>
      </c>
      <c r="B15" s="13" t="s">
        <v>345</v>
      </c>
      <c r="C15" s="13" t="s">
        <v>346</v>
      </c>
      <c r="D15" s="12" t="s">
        <v>1057</v>
      </c>
      <c r="E15" s="12" t="s">
        <v>1058</v>
      </c>
      <c r="F15" s="13" t="s">
        <v>349</v>
      </c>
      <c r="G15" s="14">
        <v>1</v>
      </c>
      <c r="H15" s="7">
        <v>2.8319000000000001</v>
      </c>
      <c r="I15" s="9">
        <f t="shared" si="0"/>
        <v>2.8319000000000001</v>
      </c>
      <c r="J15" s="16">
        <v>45308</v>
      </c>
    </row>
    <row r="16" spans="1:10" s="1" customFormat="1" ht="16.5" customHeight="1">
      <c r="A16" s="4" t="s">
        <v>36</v>
      </c>
      <c r="B16" s="5" t="s">
        <v>345</v>
      </c>
      <c r="C16" s="5" t="s">
        <v>346</v>
      </c>
      <c r="D16" s="4" t="s">
        <v>1059</v>
      </c>
      <c r="E16" s="4" t="s">
        <v>1060</v>
      </c>
      <c r="F16" s="5" t="s">
        <v>1061</v>
      </c>
      <c r="G16" s="6">
        <v>1</v>
      </c>
      <c r="H16" s="7">
        <v>0.65</v>
      </c>
      <c r="I16" s="9">
        <f t="shared" si="0"/>
        <v>0.65</v>
      </c>
      <c r="J16" s="10">
        <v>45308</v>
      </c>
    </row>
    <row r="17" spans="1:10" s="1" customFormat="1" ht="16.5" customHeight="1">
      <c r="A17" s="12" t="s">
        <v>36</v>
      </c>
      <c r="B17" s="13" t="s">
        <v>345</v>
      </c>
      <c r="C17" s="13" t="s">
        <v>346</v>
      </c>
      <c r="D17" s="12" t="s">
        <v>645</v>
      </c>
      <c r="E17" s="12" t="s">
        <v>646</v>
      </c>
      <c r="F17" s="13" t="s">
        <v>349</v>
      </c>
      <c r="G17" s="14">
        <v>1</v>
      </c>
      <c r="H17" s="7">
        <v>1.05755528846154</v>
      </c>
      <c r="I17" s="9">
        <f t="shared" si="0"/>
        <v>1.05755528846154</v>
      </c>
      <c r="J17" s="16">
        <v>45503</v>
      </c>
    </row>
    <row r="18" spans="1:10" s="1" customFormat="1" ht="16.5" customHeight="1">
      <c r="A18" s="4" t="s">
        <v>36</v>
      </c>
      <c r="B18" s="5" t="s">
        <v>345</v>
      </c>
      <c r="C18" s="5" t="s">
        <v>346</v>
      </c>
      <c r="D18" s="4" t="s">
        <v>647</v>
      </c>
      <c r="E18" s="4" t="s">
        <v>314</v>
      </c>
      <c r="F18" s="5" t="s">
        <v>648</v>
      </c>
      <c r="G18" s="6">
        <v>4</v>
      </c>
      <c r="H18" s="7">
        <v>0.14219999999999999</v>
      </c>
      <c r="I18" s="9">
        <f t="shared" si="0"/>
        <v>0.56879999999999997</v>
      </c>
      <c r="J18" s="10">
        <v>45503</v>
      </c>
    </row>
    <row r="19" spans="1:10" s="1" customFormat="1" ht="16.5" customHeight="1">
      <c r="A19" s="12" t="s">
        <v>36</v>
      </c>
      <c r="B19" s="13" t="s">
        <v>345</v>
      </c>
      <c r="C19" s="13" t="s">
        <v>346</v>
      </c>
      <c r="D19" s="12" t="s">
        <v>463</v>
      </c>
      <c r="E19" s="12" t="s">
        <v>464</v>
      </c>
      <c r="F19" s="13" t="s">
        <v>465</v>
      </c>
      <c r="G19" s="14">
        <v>0.02</v>
      </c>
      <c r="H19" s="7">
        <v>6.2127999999999997</v>
      </c>
      <c r="I19" s="9">
        <f t="shared" si="0"/>
        <v>0.12425600000000001</v>
      </c>
      <c r="J19" s="16">
        <v>45503</v>
      </c>
    </row>
    <row r="20" spans="1:10" s="1" customFormat="1" ht="16.5" customHeight="1">
      <c r="A20" s="4" t="s">
        <v>36</v>
      </c>
      <c r="B20" s="5" t="s">
        <v>345</v>
      </c>
      <c r="C20" s="5" t="s">
        <v>346</v>
      </c>
      <c r="D20" s="4" t="s">
        <v>440</v>
      </c>
      <c r="E20" s="4" t="s">
        <v>441</v>
      </c>
      <c r="F20" s="5" t="s">
        <v>442</v>
      </c>
      <c r="G20" s="6">
        <v>0.1</v>
      </c>
      <c r="H20" s="7">
        <v>0.40350000000000003</v>
      </c>
      <c r="I20" s="9">
        <f t="shared" si="0"/>
        <v>4.0349999999999997E-2</v>
      </c>
      <c r="J20" s="10">
        <v>45503</v>
      </c>
    </row>
    <row r="21" spans="1:10" s="1" customFormat="1" ht="16.5" customHeight="1">
      <c r="A21" s="12" t="s">
        <v>36</v>
      </c>
      <c r="B21" s="13" t="s">
        <v>345</v>
      </c>
      <c r="C21" s="13" t="s">
        <v>346</v>
      </c>
      <c r="D21" s="12" t="s">
        <v>649</v>
      </c>
      <c r="E21" s="12" t="s">
        <v>650</v>
      </c>
      <c r="F21" s="13" t="s">
        <v>651</v>
      </c>
      <c r="G21" s="14">
        <v>1</v>
      </c>
      <c r="H21" s="7">
        <v>0.32</v>
      </c>
      <c r="I21" s="9">
        <f t="shared" si="0"/>
        <v>0.32</v>
      </c>
      <c r="J21" s="16">
        <v>45650</v>
      </c>
    </row>
    <row r="22" spans="1:10">
      <c r="I22" s="11">
        <f>SUM(I2:I21)</f>
        <v>38.421652034308003</v>
      </c>
    </row>
    <row r="24" spans="1:10" s="1" customFormat="1" ht="12.75">
      <c r="A24" s="2" t="s">
        <v>336</v>
      </c>
      <c r="B24" s="2" t="s">
        <v>337</v>
      </c>
      <c r="C24" s="2" t="s">
        <v>338</v>
      </c>
      <c r="D24" s="2" t="s">
        <v>339</v>
      </c>
      <c r="E24" s="2" t="s">
        <v>340</v>
      </c>
      <c r="F24" s="2" t="s">
        <v>340</v>
      </c>
      <c r="G24" s="3" t="s">
        <v>341</v>
      </c>
      <c r="H24" s="3" t="s">
        <v>342</v>
      </c>
      <c r="I24" s="3" t="s">
        <v>343</v>
      </c>
      <c r="J24" s="8" t="s">
        <v>344</v>
      </c>
    </row>
    <row r="25" spans="1:10" s="1" customFormat="1" ht="16.5" customHeight="1">
      <c r="A25" s="4" t="s">
        <v>1055</v>
      </c>
      <c r="B25" s="5" t="s">
        <v>345</v>
      </c>
      <c r="C25" s="5" t="s">
        <v>346</v>
      </c>
      <c r="D25" s="4" t="s">
        <v>652</v>
      </c>
      <c r="E25" s="4" t="s">
        <v>653</v>
      </c>
      <c r="F25" s="5" t="s">
        <v>349</v>
      </c>
      <c r="G25" s="6">
        <v>5</v>
      </c>
      <c r="H25" s="7">
        <v>0.13270000000000001</v>
      </c>
      <c r="I25" s="9">
        <f t="shared" ref="I25:I38" si="1">H25*G25</f>
        <v>0.66349999999999998</v>
      </c>
      <c r="J25" s="10">
        <v>45307</v>
      </c>
    </row>
    <row r="26" spans="1:10" s="1" customFormat="1" ht="16.5" customHeight="1">
      <c r="A26" s="12" t="s">
        <v>1055</v>
      </c>
      <c r="B26" s="13" t="s">
        <v>345</v>
      </c>
      <c r="C26" s="13" t="s">
        <v>346</v>
      </c>
      <c r="D26" s="12" t="s">
        <v>654</v>
      </c>
      <c r="E26" s="12" t="s">
        <v>655</v>
      </c>
      <c r="F26" s="13" t="s">
        <v>656</v>
      </c>
      <c r="G26" s="14">
        <v>1</v>
      </c>
      <c r="H26" s="7">
        <v>2.3894000000000002</v>
      </c>
      <c r="I26" s="9">
        <f t="shared" si="1"/>
        <v>2.3894000000000002</v>
      </c>
      <c r="J26" s="16">
        <v>45307</v>
      </c>
    </row>
    <row r="27" spans="1:10" s="1" customFormat="1" ht="16.5" customHeight="1">
      <c r="A27" s="4" t="s">
        <v>1055</v>
      </c>
      <c r="B27" s="5" t="s">
        <v>345</v>
      </c>
      <c r="C27" s="5" t="s">
        <v>346</v>
      </c>
      <c r="D27" s="4" t="s">
        <v>658</v>
      </c>
      <c r="E27" s="4" t="s">
        <v>659</v>
      </c>
      <c r="F27" s="5" t="s">
        <v>660</v>
      </c>
      <c r="G27" s="6">
        <v>1</v>
      </c>
      <c r="H27" s="7">
        <v>0.94186514543269195</v>
      </c>
      <c r="I27" s="9">
        <f t="shared" si="1"/>
        <v>0.94186514543269195</v>
      </c>
      <c r="J27" s="10">
        <v>45307</v>
      </c>
    </row>
    <row r="28" spans="1:10" s="1" customFormat="1" ht="16.5" customHeight="1">
      <c r="A28" s="12" t="s">
        <v>1055</v>
      </c>
      <c r="B28" s="13" t="s">
        <v>345</v>
      </c>
      <c r="C28" s="13" t="s">
        <v>346</v>
      </c>
      <c r="D28" s="12" t="s">
        <v>661</v>
      </c>
      <c r="E28" s="12" t="s">
        <v>662</v>
      </c>
      <c r="F28" s="13" t="s">
        <v>663</v>
      </c>
      <c r="G28" s="14">
        <v>1</v>
      </c>
      <c r="H28" s="7">
        <v>0.92870837199519196</v>
      </c>
      <c r="I28" s="9">
        <f t="shared" si="1"/>
        <v>0.92870837199519196</v>
      </c>
      <c r="J28" s="16">
        <v>45307</v>
      </c>
    </row>
    <row r="29" spans="1:10" s="1" customFormat="1" ht="16.5" customHeight="1">
      <c r="A29" s="4" t="s">
        <v>1055</v>
      </c>
      <c r="B29" s="5" t="s">
        <v>345</v>
      </c>
      <c r="C29" s="5" t="s">
        <v>346</v>
      </c>
      <c r="D29" s="4" t="s">
        <v>664</v>
      </c>
      <c r="E29" s="4" t="s">
        <v>665</v>
      </c>
      <c r="F29" s="5" t="s">
        <v>666</v>
      </c>
      <c r="G29" s="6">
        <v>1</v>
      </c>
      <c r="H29" s="7">
        <v>0.94784549699519205</v>
      </c>
      <c r="I29" s="9">
        <f t="shared" si="1"/>
        <v>0.94784549699519205</v>
      </c>
      <c r="J29" s="10">
        <v>45307</v>
      </c>
    </row>
    <row r="30" spans="1:10" s="1" customFormat="1" ht="16.5" customHeight="1">
      <c r="A30" s="12" t="s">
        <v>1055</v>
      </c>
      <c r="B30" s="13" t="s">
        <v>345</v>
      </c>
      <c r="C30" s="13" t="s">
        <v>346</v>
      </c>
      <c r="D30" s="12" t="s">
        <v>667</v>
      </c>
      <c r="E30" s="12" t="s">
        <v>475</v>
      </c>
      <c r="F30" s="13" t="s">
        <v>349</v>
      </c>
      <c r="G30" s="14">
        <v>1</v>
      </c>
      <c r="H30" s="7">
        <v>4.05</v>
      </c>
      <c r="I30" s="9">
        <f t="shared" si="1"/>
        <v>4.05</v>
      </c>
      <c r="J30" s="16">
        <v>45307</v>
      </c>
    </row>
    <row r="31" spans="1:10" s="1" customFormat="1" ht="16.5" customHeight="1">
      <c r="A31" s="4" t="s">
        <v>1055</v>
      </c>
      <c r="B31" s="5" t="s">
        <v>345</v>
      </c>
      <c r="C31" s="5" t="s">
        <v>346</v>
      </c>
      <c r="D31" s="4" t="s">
        <v>668</v>
      </c>
      <c r="E31" s="4" t="s">
        <v>669</v>
      </c>
      <c r="F31" s="5" t="s">
        <v>349</v>
      </c>
      <c r="G31" s="6">
        <v>1</v>
      </c>
      <c r="H31" s="7">
        <v>1.437294625</v>
      </c>
      <c r="I31" s="9">
        <f t="shared" si="1"/>
        <v>1.437294625</v>
      </c>
      <c r="J31" s="10">
        <v>45307</v>
      </c>
    </row>
    <row r="32" spans="1:10" s="1" customFormat="1" ht="16.5" customHeight="1">
      <c r="A32" s="12" t="s">
        <v>1055</v>
      </c>
      <c r="B32" s="13" t="s">
        <v>345</v>
      </c>
      <c r="C32" s="13" t="s">
        <v>346</v>
      </c>
      <c r="D32" s="12" t="s">
        <v>670</v>
      </c>
      <c r="E32" s="12" t="s">
        <v>671</v>
      </c>
      <c r="F32" s="13" t="s">
        <v>672</v>
      </c>
      <c r="G32" s="14">
        <v>1</v>
      </c>
      <c r="H32" s="7">
        <v>0.40974133190476197</v>
      </c>
      <c r="I32" s="9">
        <f t="shared" si="1"/>
        <v>0.40974133190476197</v>
      </c>
      <c r="J32" s="16">
        <v>45307</v>
      </c>
    </row>
    <row r="33" spans="1:10" s="1" customFormat="1" ht="16.5" customHeight="1">
      <c r="A33" s="4" t="s">
        <v>1055</v>
      </c>
      <c r="B33" s="5" t="s">
        <v>345</v>
      </c>
      <c r="C33" s="5" t="s">
        <v>346</v>
      </c>
      <c r="D33" s="4" t="s">
        <v>675</v>
      </c>
      <c r="E33" s="4" t="s">
        <v>676</v>
      </c>
      <c r="F33" s="5" t="s">
        <v>349</v>
      </c>
      <c r="G33" s="6">
        <v>1</v>
      </c>
      <c r="H33" s="7">
        <v>0.32450275409356699</v>
      </c>
      <c r="I33" s="9">
        <f t="shared" si="1"/>
        <v>0.32450275409356699</v>
      </c>
      <c r="J33" s="10">
        <v>45307</v>
      </c>
    </row>
    <row r="34" spans="1:10" s="1" customFormat="1" ht="16.5" customHeight="1">
      <c r="A34" s="12" t="s">
        <v>1055</v>
      </c>
      <c r="B34" s="13" t="s">
        <v>345</v>
      </c>
      <c r="C34" s="13" t="s">
        <v>346</v>
      </c>
      <c r="D34" s="12" t="s">
        <v>677</v>
      </c>
      <c r="E34" s="12" t="s">
        <v>678</v>
      </c>
      <c r="F34" s="13" t="s">
        <v>349</v>
      </c>
      <c r="G34" s="14">
        <v>1</v>
      </c>
      <c r="H34" s="7">
        <v>0.27373901198830403</v>
      </c>
      <c r="I34" s="9">
        <f t="shared" si="1"/>
        <v>0.27373901198830403</v>
      </c>
      <c r="J34" s="16">
        <v>45307</v>
      </c>
    </row>
    <row r="35" spans="1:10" s="1" customFormat="1" ht="16.5" customHeight="1">
      <c r="A35" s="4" t="s">
        <v>1055</v>
      </c>
      <c r="B35" s="5" t="s">
        <v>345</v>
      </c>
      <c r="C35" s="5" t="s">
        <v>346</v>
      </c>
      <c r="D35" s="4" t="s">
        <v>679</v>
      </c>
      <c r="E35" s="4" t="s">
        <v>680</v>
      </c>
      <c r="F35" s="5" t="s">
        <v>349</v>
      </c>
      <c r="G35" s="6">
        <v>2</v>
      </c>
      <c r="H35" s="7">
        <v>0.18647623216374301</v>
      </c>
      <c r="I35" s="9">
        <f t="shared" si="1"/>
        <v>0.37295246432748602</v>
      </c>
      <c r="J35" s="10">
        <v>45307</v>
      </c>
    </row>
    <row r="36" spans="1:10" s="1" customFormat="1" ht="16.5" customHeight="1">
      <c r="A36" s="12" t="s">
        <v>1055</v>
      </c>
      <c r="B36" s="13" t="s">
        <v>345</v>
      </c>
      <c r="C36" s="13" t="s">
        <v>346</v>
      </c>
      <c r="D36" s="12" t="s">
        <v>681</v>
      </c>
      <c r="E36" s="12" t="s">
        <v>682</v>
      </c>
      <c r="F36" s="13" t="s">
        <v>683</v>
      </c>
      <c r="G36" s="14">
        <v>2</v>
      </c>
      <c r="H36" s="7">
        <v>2.1947000000000001</v>
      </c>
      <c r="I36" s="9">
        <f t="shared" si="1"/>
        <v>4.3894000000000002</v>
      </c>
      <c r="J36" s="16">
        <v>45307</v>
      </c>
    </row>
    <row r="37" spans="1:10" s="1" customFormat="1" ht="16.5" customHeight="1">
      <c r="A37" s="4" t="s">
        <v>1055</v>
      </c>
      <c r="B37" s="5" t="s">
        <v>345</v>
      </c>
      <c r="C37" s="5" t="s">
        <v>346</v>
      </c>
      <c r="D37" s="4" t="s">
        <v>1062</v>
      </c>
      <c r="E37" s="4" t="s">
        <v>1063</v>
      </c>
      <c r="F37" s="5" t="s">
        <v>349</v>
      </c>
      <c r="G37" s="6">
        <v>1</v>
      </c>
      <c r="H37" s="7">
        <v>1.022698125</v>
      </c>
      <c r="I37" s="9">
        <f t="shared" si="1"/>
        <v>1.022698125</v>
      </c>
      <c r="J37" s="10">
        <v>45307</v>
      </c>
    </row>
    <row r="38" spans="1:10" s="1" customFormat="1" ht="16.5" customHeight="1">
      <c r="A38" s="12" t="s">
        <v>1055</v>
      </c>
      <c r="B38" s="13" t="s">
        <v>345</v>
      </c>
      <c r="C38" s="13" t="s">
        <v>346</v>
      </c>
      <c r="D38" s="12" t="s">
        <v>1064</v>
      </c>
      <c r="E38" s="12" t="s">
        <v>674</v>
      </c>
      <c r="F38" s="13" t="s">
        <v>1065</v>
      </c>
      <c r="G38" s="14">
        <v>4</v>
      </c>
      <c r="H38" s="7">
        <v>0.70799999999999996</v>
      </c>
      <c r="I38" s="9">
        <f t="shared" si="1"/>
        <v>2.8319999999999999</v>
      </c>
      <c r="J38" s="16">
        <v>45307</v>
      </c>
    </row>
    <row r="39" spans="1:10">
      <c r="I39" s="11">
        <f>SUM(I25:I38)</f>
        <v>20.983647326737199</v>
      </c>
    </row>
  </sheetData>
  <phoneticPr fontId="20" type="noConversion"/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I7" sqref="I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375" customWidth="1"/>
    <col min="6" max="6" width="5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5" customHeight="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5" customHeight="1">
      <c r="A2" s="4" t="s">
        <v>54</v>
      </c>
      <c r="B2" s="5" t="s">
        <v>345</v>
      </c>
      <c r="C2" s="5" t="s">
        <v>346</v>
      </c>
      <c r="D2" s="4" t="s">
        <v>1066</v>
      </c>
      <c r="E2" s="4" t="s">
        <v>1067</v>
      </c>
      <c r="F2" s="5" t="s">
        <v>349</v>
      </c>
      <c r="G2" s="6">
        <v>1</v>
      </c>
      <c r="H2" s="7">
        <v>2.0354000000000001</v>
      </c>
      <c r="I2" s="9">
        <v>2.0354000000000001</v>
      </c>
      <c r="J2" s="10">
        <v>45309</v>
      </c>
    </row>
    <row r="3" spans="1:10" s="1" customFormat="1" ht="15" customHeight="1">
      <c r="A3" s="12" t="s">
        <v>54</v>
      </c>
      <c r="B3" s="13" t="s">
        <v>345</v>
      </c>
      <c r="C3" s="13" t="s">
        <v>346</v>
      </c>
      <c r="D3" s="12" t="s">
        <v>1068</v>
      </c>
      <c r="E3" s="12" t="s">
        <v>1069</v>
      </c>
      <c r="F3" s="13" t="s">
        <v>349</v>
      </c>
      <c r="G3" s="14">
        <v>1</v>
      </c>
      <c r="H3" s="17">
        <v>21.238900000000001</v>
      </c>
      <c r="I3" s="18">
        <v>21.238900000000001</v>
      </c>
      <c r="J3" s="16">
        <v>45309</v>
      </c>
    </row>
    <row r="4" spans="1:10">
      <c r="I4" s="11">
        <f>SUM(I2:I3)</f>
        <v>23.2743</v>
      </c>
    </row>
    <row r="6" spans="1:10">
      <c r="I6" s="11">
        <f>I2/0.6+I3*1.3</f>
        <v>31.0029033333333</v>
      </c>
    </row>
  </sheetData>
  <phoneticPr fontId="20" type="noConversion"/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I24" sqref="I24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4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57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22" si="0">H2*G2</f>
        <v>0.05</v>
      </c>
      <c r="J2" s="10">
        <v>45120</v>
      </c>
    </row>
    <row r="3" spans="1:10" s="1" customFormat="1" ht="16.5" customHeight="1">
      <c r="A3" s="12" t="s">
        <v>57</v>
      </c>
      <c r="B3" s="13" t="s">
        <v>345</v>
      </c>
      <c r="C3" s="13" t="s">
        <v>346</v>
      </c>
      <c r="D3" s="12" t="s">
        <v>516</v>
      </c>
      <c r="E3" s="12" t="s">
        <v>517</v>
      </c>
      <c r="F3" s="13" t="s">
        <v>349</v>
      </c>
      <c r="G3" s="14">
        <v>2</v>
      </c>
      <c r="H3" s="7">
        <v>0.05</v>
      </c>
      <c r="I3" s="9">
        <f t="shared" si="0"/>
        <v>0.1</v>
      </c>
      <c r="J3" s="16">
        <v>45183</v>
      </c>
    </row>
    <row r="4" spans="1:10" s="1" customFormat="1" ht="16.5" customHeight="1">
      <c r="A4" s="4" t="s">
        <v>57</v>
      </c>
      <c r="B4" s="5" t="s">
        <v>345</v>
      </c>
      <c r="C4" s="5" t="s">
        <v>346</v>
      </c>
      <c r="D4" s="4" t="s">
        <v>518</v>
      </c>
      <c r="E4" s="4" t="s">
        <v>519</v>
      </c>
      <c r="F4" s="5" t="s">
        <v>349</v>
      </c>
      <c r="G4" s="6">
        <v>0.2</v>
      </c>
      <c r="H4" s="7">
        <v>0.58899999999999997</v>
      </c>
      <c r="I4" s="9">
        <f t="shared" si="0"/>
        <v>0.1178</v>
      </c>
      <c r="J4" s="10">
        <v>45120</v>
      </c>
    </row>
    <row r="5" spans="1:10" s="1" customFormat="1" ht="16.5" customHeight="1">
      <c r="A5" s="12" t="s">
        <v>57</v>
      </c>
      <c r="B5" s="13" t="s">
        <v>345</v>
      </c>
      <c r="C5" s="13" t="s">
        <v>346</v>
      </c>
      <c r="D5" s="12" t="s">
        <v>520</v>
      </c>
      <c r="E5" s="12" t="s">
        <v>521</v>
      </c>
      <c r="F5" s="13" t="s">
        <v>522</v>
      </c>
      <c r="G5" s="14">
        <v>1</v>
      </c>
      <c r="H5" s="7">
        <v>0.29392022048245597</v>
      </c>
      <c r="I5" s="9">
        <f t="shared" si="0"/>
        <v>0.29392022048245597</v>
      </c>
      <c r="J5" s="16">
        <v>45120</v>
      </c>
    </row>
    <row r="6" spans="1:10" s="1" customFormat="1" ht="16.5" customHeight="1">
      <c r="A6" s="4" t="s">
        <v>57</v>
      </c>
      <c r="B6" s="5" t="s">
        <v>345</v>
      </c>
      <c r="C6" s="5" t="s">
        <v>346</v>
      </c>
      <c r="D6" s="4" t="s">
        <v>223</v>
      </c>
      <c r="E6" s="4" t="s">
        <v>224</v>
      </c>
      <c r="F6" s="5" t="s">
        <v>444</v>
      </c>
      <c r="G6" s="6">
        <v>6</v>
      </c>
      <c r="H6" s="7">
        <v>0.120565034394672</v>
      </c>
      <c r="I6" s="9">
        <f t="shared" si="0"/>
        <v>0.72339020636803097</v>
      </c>
      <c r="J6" s="10">
        <v>45120</v>
      </c>
    </row>
    <row r="7" spans="1:10" s="1" customFormat="1" ht="16.5" customHeight="1">
      <c r="A7" s="12" t="s">
        <v>57</v>
      </c>
      <c r="B7" s="13" t="s">
        <v>345</v>
      </c>
      <c r="C7" s="13" t="s">
        <v>346</v>
      </c>
      <c r="D7" s="12" t="s">
        <v>523</v>
      </c>
      <c r="E7" s="12" t="s">
        <v>524</v>
      </c>
      <c r="F7" s="13" t="s">
        <v>525</v>
      </c>
      <c r="G7" s="14">
        <v>1</v>
      </c>
      <c r="H7" s="7">
        <f>I37</f>
        <v>5.8204000000000002</v>
      </c>
      <c r="I7" s="9">
        <f t="shared" si="0"/>
        <v>5.8204000000000002</v>
      </c>
      <c r="J7" s="16">
        <v>45120</v>
      </c>
    </row>
    <row r="8" spans="1:10" s="1" customFormat="1" ht="16.5" customHeight="1">
      <c r="A8" s="4" t="s">
        <v>57</v>
      </c>
      <c r="B8" s="5" t="s">
        <v>345</v>
      </c>
      <c r="C8" s="5" t="s">
        <v>346</v>
      </c>
      <c r="D8" s="4" t="s">
        <v>526</v>
      </c>
      <c r="E8" s="4" t="s">
        <v>527</v>
      </c>
      <c r="F8" s="5" t="s">
        <v>349</v>
      </c>
      <c r="G8" s="6">
        <v>1</v>
      </c>
      <c r="H8" s="7">
        <v>3.10834578384212</v>
      </c>
      <c r="I8" s="9">
        <f t="shared" si="0"/>
        <v>3.10834578384212</v>
      </c>
      <c r="J8" s="10">
        <v>45120</v>
      </c>
    </row>
    <row r="9" spans="1:10" s="1" customFormat="1" ht="16.5" customHeight="1">
      <c r="A9" s="12" t="s">
        <v>57</v>
      </c>
      <c r="B9" s="13" t="s">
        <v>345</v>
      </c>
      <c r="C9" s="13" t="s">
        <v>346</v>
      </c>
      <c r="D9" s="12" t="s">
        <v>528</v>
      </c>
      <c r="E9" s="12" t="s">
        <v>529</v>
      </c>
      <c r="F9" s="13" t="s">
        <v>349</v>
      </c>
      <c r="G9" s="14">
        <v>1</v>
      </c>
      <c r="H9" s="7">
        <v>2.3446536775895899</v>
      </c>
      <c r="I9" s="9">
        <f t="shared" si="0"/>
        <v>2.3446536775895899</v>
      </c>
      <c r="J9" s="16">
        <v>45120</v>
      </c>
    </row>
    <row r="10" spans="1:10" s="1" customFormat="1" ht="16.5" customHeight="1">
      <c r="A10" s="4" t="s">
        <v>57</v>
      </c>
      <c r="B10" s="5" t="s">
        <v>345</v>
      </c>
      <c r="C10" s="5" t="s">
        <v>346</v>
      </c>
      <c r="D10" s="4" t="s">
        <v>483</v>
      </c>
      <c r="E10" s="4" t="s">
        <v>484</v>
      </c>
      <c r="F10" s="5" t="s">
        <v>349</v>
      </c>
      <c r="G10" s="6">
        <v>2</v>
      </c>
      <c r="H10" s="7">
        <v>0.24093969243986299</v>
      </c>
      <c r="I10" s="9">
        <f t="shared" si="0"/>
        <v>0.48187938487972498</v>
      </c>
      <c r="J10" s="10">
        <v>45120</v>
      </c>
    </row>
    <row r="11" spans="1:10" s="1" customFormat="1" ht="16.5" customHeight="1">
      <c r="A11" s="12" t="s">
        <v>57</v>
      </c>
      <c r="B11" s="13" t="s">
        <v>345</v>
      </c>
      <c r="C11" s="13" t="s">
        <v>346</v>
      </c>
      <c r="D11" s="12" t="s">
        <v>445</v>
      </c>
      <c r="E11" s="12" t="s">
        <v>446</v>
      </c>
      <c r="F11" s="13" t="s">
        <v>447</v>
      </c>
      <c r="G11" s="14">
        <v>0.31</v>
      </c>
      <c r="H11" s="7">
        <v>1.7257</v>
      </c>
      <c r="I11" s="9">
        <f t="shared" si="0"/>
        <v>0.53496699999999997</v>
      </c>
      <c r="J11" s="16">
        <v>45120</v>
      </c>
    </row>
    <row r="12" spans="1:10" s="1" customFormat="1" ht="16.5" customHeight="1">
      <c r="A12" s="4" t="s">
        <v>57</v>
      </c>
      <c r="B12" s="5" t="s">
        <v>345</v>
      </c>
      <c r="C12" s="5" t="s">
        <v>346</v>
      </c>
      <c r="D12" s="4" t="s">
        <v>332</v>
      </c>
      <c r="E12" s="4" t="s">
        <v>333</v>
      </c>
      <c r="F12" s="5" t="s">
        <v>448</v>
      </c>
      <c r="G12" s="6">
        <v>0.35</v>
      </c>
      <c r="H12" s="7">
        <v>1.6814</v>
      </c>
      <c r="I12" s="9">
        <f t="shared" si="0"/>
        <v>0.58848999999999996</v>
      </c>
      <c r="J12" s="10">
        <v>45120</v>
      </c>
    </row>
    <row r="13" spans="1:10" s="1" customFormat="1" ht="16.5" customHeight="1">
      <c r="A13" s="12" t="s">
        <v>57</v>
      </c>
      <c r="B13" s="13" t="s">
        <v>345</v>
      </c>
      <c r="C13" s="13" t="s">
        <v>346</v>
      </c>
      <c r="D13" s="12" t="s">
        <v>449</v>
      </c>
      <c r="E13" s="12" t="s">
        <v>450</v>
      </c>
      <c r="F13" s="13" t="s">
        <v>447</v>
      </c>
      <c r="G13" s="14">
        <v>0.69</v>
      </c>
      <c r="H13" s="7">
        <v>1.7257</v>
      </c>
      <c r="I13" s="9">
        <f t="shared" si="0"/>
        <v>1.190733</v>
      </c>
      <c r="J13" s="16">
        <v>45120</v>
      </c>
    </row>
    <row r="14" spans="1:10" s="1" customFormat="1" ht="16.5" customHeight="1">
      <c r="A14" s="4" t="s">
        <v>57</v>
      </c>
      <c r="B14" s="5" t="s">
        <v>345</v>
      </c>
      <c r="C14" s="5" t="s">
        <v>346</v>
      </c>
      <c r="D14" s="4" t="s">
        <v>451</v>
      </c>
      <c r="E14" s="4" t="s">
        <v>452</v>
      </c>
      <c r="F14" s="5" t="s">
        <v>448</v>
      </c>
      <c r="G14" s="6">
        <v>0.55000000000000004</v>
      </c>
      <c r="H14" s="7">
        <v>1.6814</v>
      </c>
      <c r="I14" s="9">
        <f t="shared" si="0"/>
        <v>0.92476999999999998</v>
      </c>
      <c r="J14" s="10">
        <v>45120</v>
      </c>
    </row>
    <row r="15" spans="1:10" s="1" customFormat="1" ht="16.5" customHeight="1">
      <c r="A15" s="12" t="s">
        <v>57</v>
      </c>
      <c r="B15" s="13" t="s">
        <v>345</v>
      </c>
      <c r="C15" s="13" t="s">
        <v>346</v>
      </c>
      <c r="D15" s="12" t="s">
        <v>485</v>
      </c>
      <c r="E15" s="12" t="s">
        <v>486</v>
      </c>
      <c r="F15" s="13" t="s">
        <v>349</v>
      </c>
      <c r="G15" s="14">
        <v>1</v>
      </c>
      <c r="H15" s="7">
        <v>0.26550000000000001</v>
      </c>
      <c r="I15" s="9">
        <f t="shared" si="0"/>
        <v>0.26550000000000001</v>
      </c>
      <c r="J15" s="16">
        <v>45120</v>
      </c>
    </row>
    <row r="16" spans="1:10" s="1" customFormat="1" ht="16.5" customHeight="1">
      <c r="A16" s="4" t="s">
        <v>57</v>
      </c>
      <c r="B16" s="5" t="s">
        <v>345</v>
      </c>
      <c r="C16" s="5" t="s">
        <v>346</v>
      </c>
      <c r="D16" s="4" t="s">
        <v>530</v>
      </c>
      <c r="E16" s="4" t="s">
        <v>531</v>
      </c>
      <c r="F16" s="5" t="s">
        <v>349</v>
      </c>
      <c r="G16" s="6">
        <v>1</v>
      </c>
      <c r="H16" s="7">
        <v>0.16491114688644701</v>
      </c>
      <c r="I16" s="9">
        <f t="shared" si="0"/>
        <v>0.16491114688644701</v>
      </c>
      <c r="J16" s="10">
        <v>45183</v>
      </c>
    </row>
    <row r="17" spans="1:10" s="1" customFormat="1" ht="16.5" customHeight="1">
      <c r="A17" s="12" t="s">
        <v>57</v>
      </c>
      <c r="B17" s="13" t="s">
        <v>345</v>
      </c>
      <c r="C17" s="13" t="s">
        <v>346</v>
      </c>
      <c r="D17" s="12" t="s">
        <v>532</v>
      </c>
      <c r="E17" s="12" t="s">
        <v>533</v>
      </c>
      <c r="F17" s="13" t="s">
        <v>349</v>
      </c>
      <c r="G17" s="14">
        <v>1</v>
      </c>
      <c r="H17" s="7">
        <f>I43</f>
        <v>3.5574134056776598</v>
      </c>
      <c r="I17" s="9">
        <f t="shared" si="0"/>
        <v>3.5574134056776598</v>
      </c>
      <c r="J17" s="16">
        <v>45120</v>
      </c>
    </row>
    <row r="18" spans="1:10" s="1" customFormat="1" ht="16.5" customHeight="1">
      <c r="A18" s="4" t="s">
        <v>57</v>
      </c>
      <c r="B18" s="5" t="s">
        <v>345</v>
      </c>
      <c r="C18" s="5" t="s">
        <v>346</v>
      </c>
      <c r="D18" s="4" t="s">
        <v>534</v>
      </c>
      <c r="E18" s="4" t="s">
        <v>535</v>
      </c>
      <c r="F18" s="5" t="s">
        <v>349</v>
      </c>
      <c r="G18" s="6">
        <v>1</v>
      </c>
      <c r="H18" s="7">
        <v>0.26</v>
      </c>
      <c r="I18" s="9">
        <f t="shared" si="0"/>
        <v>0.26</v>
      </c>
      <c r="J18" s="10">
        <v>45120</v>
      </c>
    </row>
    <row r="19" spans="1:10" s="1" customFormat="1" ht="16.5" customHeight="1">
      <c r="A19" s="12" t="s">
        <v>57</v>
      </c>
      <c r="B19" s="13" t="s">
        <v>345</v>
      </c>
      <c r="C19" s="13" t="s">
        <v>346</v>
      </c>
      <c r="D19" s="12" t="s">
        <v>536</v>
      </c>
      <c r="E19" s="12" t="s">
        <v>537</v>
      </c>
      <c r="F19" s="13" t="s">
        <v>538</v>
      </c>
      <c r="G19" s="14">
        <v>1</v>
      </c>
      <c r="H19" s="7">
        <v>0.40360000000000001</v>
      </c>
      <c r="I19" s="9">
        <f t="shared" si="0"/>
        <v>0.40360000000000001</v>
      </c>
      <c r="J19" s="16">
        <v>45120</v>
      </c>
    </row>
    <row r="20" spans="1:10" s="1" customFormat="1" ht="16.5" customHeight="1">
      <c r="A20" s="4" t="s">
        <v>57</v>
      </c>
      <c r="B20" s="5" t="s">
        <v>345</v>
      </c>
      <c r="C20" s="5" t="s">
        <v>346</v>
      </c>
      <c r="D20" s="4" t="s">
        <v>487</v>
      </c>
      <c r="E20" s="4" t="s">
        <v>488</v>
      </c>
      <c r="F20" s="5" t="s">
        <v>489</v>
      </c>
      <c r="G20" s="6">
        <v>2</v>
      </c>
      <c r="H20" s="7">
        <v>0.1862</v>
      </c>
      <c r="I20" s="9">
        <f t="shared" si="0"/>
        <v>0.37240000000000001</v>
      </c>
      <c r="J20" s="10">
        <v>45120</v>
      </c>
    </row>
    <row r="21" spans="1:10" s="1" customFormat="1" ht="16.5" customHeight="1">
      <c r="A21" s="12" t="s">
        <v>57</v>
      </c>
      <c r="B21" s="13" t="s">
        <v>345</v>
      </c>
      <c r="C21" s="13" t="s">
        <v>346</v>
      </c>
      <c r="D21" s="12" t="s">
        <v>539</v>
      </c>
      <c r="E21" s="12" t="s">
        <v>540</v>
      </c>
      <c r="F21" s="13" t="s">
        <v>541</v>
      </c>
      <c r="G21" s="14">
        <v>1</v>
      </c>
      <c r="H21" s="7">
        <v>0.35</v>
      </c>
      <c r="I21" s="9">
        <f t="shared" si="0"/>
        <v>0.35</v>
      </c>
      <c r="J21" s="16">
        <v>45120</v>
      </c>
    </row>
    <row r="22" spans="1:10" s="1" customFormat="1" ht="16.5" customHeight="1">
      <c r="A22" s="4" t="s">
        <v>57</v>
      </c>
      <c r="B22" s="5" t="s">
        <v>345</v>
      </c>
      <c r="C22" s="5" t="s">
        <v>346</v>
      </c>
      <c r="D22" s="4" t="s">
        <v>542</v>
      </c>
      <c r="E22" s="4" t="s">
        <v>543</v>
      </c>
      <c r="F22" s="5" t="s">
        <v>349</v>
      </c>
      <c r="G22" s="6">
        <v>1</v>
      </c>
      <c r="H22" s="7">
        <v>2.25664E-2</v>
      </c>
      <c r="I22" s="9">
        <f t="shared" si="0"/>
        <v>2.25664E-2</v>
      </c>
      <c r="J22" s="10">
        <v>45559</v>
      </c>
    </row>
    <row r="23" spans="1:10">
      <c r="I23" s="11">
        <f>SUM(I2:I22)</f>
        <v>21.675740225725999</v>
      </c>
    </row>
    <row r="25" spans="1:10" s="1" customFormat="1" ht="12.75">
      <c r="A25" s="2" t="s">
        <v>336</v>
      </c>
      <c r="B25" s="2" t="s">
        <v>337</v>
      </c>
      <c r="C25" s="2" t="s">
        <v>338</v>
      </c>
      <c r="D25" s="2" t="s">
        <v>339</v>
      </c>
      <c r="E25" s="2" t="s">
        <v>340</v>
      </c>
      <c r="F25" s="2" t="s">
        <v>340</v>
      </c>
      <c r="G25" s="3" t="s">
        <v>341</v>
      </c>
      <c r="H25" s="3" t="s">
        <v>342</v>
      </c>
      <c r="I25" s="3" t="s">
        <v>343</v>
      </c>
      <c r="J25" s="8" t="s">
        <v>344</v>
      </c>
    </row>
    <row r="26" spans="1:10" s="1" customFormat="1" ht="16.5" customHeight="1">
      <c r="A26" s="4" t="s">
        <v>523</v>
      </c>
      <c r="B26" s="5" t="s">
        <v>345</v>
      </c>
      <c r="C26" s="5" t="s">
        <v>346</v>
      </c>
      <c r="D26" s="4" t="s">
        <v>544</v>
      </c>
      <c r="E26" s="4" t="s">
        <v>545</v>
      </c>
      <c r="F26" s="5" t="s">
        <v>546</v>
      </c>
      <c r="G26" s="6">
        <v>2</v>
      </c>
      <c r="H26" s="7">
        <v>0.05</v>
      </c>
      <c r="I26" s="9">
        <f t="shared" ref="I26:I36" si="1">H26*G26</f>
        <v>0.1</v>
      </c>
      <c r="J26" s="10">
        <v>44136</v>
      </c>
    </row>
    <row r="27" spans="1:10" s="1" customFormat="1" ht="16.5" customHeight="1">
      <c r="A27" s="12" t="s">
        <v>523</v>
      </c>
      <c r="B27" s="13" t="s">
        <v>345</v>
      </c>
      <c r="C27" s="13" t="s">
        <v>346</v>
      </c>
      <c r="D27" s="12" t="s">
        <v>547</v>
      </c>
      <c r="E27" s="12" t="s">
        <v>548</v>
      </c>
      <c r="F27" s="13" t="s">
        <v>349</v>
      </c>
      <c r="G27" s="14">
        <v>1</v>
      </c>
      <c r="H27" s="7">
        <v>1.05</v>
      </c>
      <c r="I27" s="9">
        <f t="shared" si="1"/>
        <v>1.05</v>
      </c>
      <c r="J27" s="16">
        <v>44136</v>
      </c>
    </row>
    <row r="28" spans="1:10" s="1" customFormat="1" ht="16.5" customHeight="1">
      <c r="A28" s="4" t="s">
        <v>523</v>
      </c>
      <c r="B28" s="5" t="s">
        <v>345</v>
      </c>
      <c r="C28" s="5" t="s">
        <v>346</v>
      </c>
      <c r="D28" s="4" t="s">
        <v>549</v>
      </c>
      <c r="E28" s="4" t="s">
        <v>550</v>
      </c>
      <c r="F28" s="5" t="s">
        <v>349</v>
      </c>
      <c r="G28" s="6">
        <v>1</v>
      </c>
      <c r="H28" s="7">
        <v>0.64</v>
      </c>
      <c r="I28" s="9">
        <f t="shared" si="1"/>
        <v>0.64</v>
      </c>
      <c r="J28" s="10">
        <v>44136</v>
      </c>
    </row>
    <row r="29" spans="1:10" s="1" customFormat="1" ht="16.5" customHeight="1">
      <c r="A29" s="12" t="s">
        <v>523</v>
      </c>
      <c r="B29" s="13" t="s">
        <v>345</v>
      </c>
      <c r="C29" s="13" t="s">
        <v>346</v>
      </c>
      <c r="D29" s="12" t="s">
        <v>551</v>
      </c>
      <c r="E29" s="12" t="s">
        <v>552</v>
      </c>
      <c r="F29" s="13" t="s">
        <v>349</v>
      </c>
      <c r="G29" s="14">
        <v>1</v>
      </c>
      <c r="H29" s="7">
        <v>0.63</v>
      </c>
      <c r="I29" s="9">
        <f t="shared" si="1"/>
        <v>0.63</v>
      </c>
      <c r="J29" s="16">
        <v>44136</v>
      </c>
    </row>
    <row r="30" spans="1:10" s="1" customFormat="1" ht="16.5" customHeight="1">
      <c r="A30" s="4" t="s">
        <v>523</v>
      </c>
      <c r="B30" s="5" t="s">
        <v>345</v>
      </c>
      <c r="C30" s="5" t="s">
        <v>346</v>
      </c>
      <c r="D30" s="4" t="s">
        <v>553</v>
      </c>
      <c r="E30" s="4" t="s">
        <v>554</v>
      </c>
      <c r="F30" s="5" t="s">
        <v>349</v>
      </c>
      <c r="G30" s="6">
        <v>1</v>
      </c>
      <c r="H30" s="7">
        <v>0.57999999999999996</v>
      </c>
      <c r="I30" s="9">
        <f t="shared" si="1"/>
        <v>0.57999999999999996</v>
      </c>
      <c r="J30" s="10">
        <v>44136</v>
      </c>
    </row>
    <row r="31" spans="1:10" s="1" customFormat="1" ht="16.5" customHeight="1">
      <c r="A31" s="12" t="s">
        <v>523</v>
      </c>
      <c r="B31" s="13" t="s">
        <v>345</v>
      </c>
      <c r="C31" s="13" t="s">
        <v>346</v>
      </c>
      <c r="D31" s="12" t="s">
        <v>555</v>
      </c>
      <c r="E31" s="12" t="s">
        <v>556</v>
      </c>
      <c r="F31" s="13" t="s">
        <v>349</v>
      </c>
      <c r="G31" s="14">
        <v>1</v>
      </c>
      <c r="H31" s="7">
        <v>0.59</v>
      </c>
      <c r="I31" s="9">
        <f t="shared" si="1"/>
        <v>0.59</v>
      </c>
      <c r="J31" s="16">
        <v>44136</v>
      </c>
    </row>
    <row r="32" spans="1:10" s="1" customFormat="1" ht="16.5" customHeight="1">
      <c r="A32" s="4" t="s">
        <v>523</v>
      </c>
      <c r="B32" s="5" t="s">
        <v>345</v>
      </c>
      <c r="C32" s="5" t="s">
        <v>346</v>
      </c>
      <c r="D32" s="4" t="s">
        <v>557</v>
      </c>
      <c r="E32" s="4" t="s">
        <v>558</v>
      </c>
      <c r="F32" s="5" t="s">
        <v>349</v>
      </c>
      <c r="G32" s="6">
        <v>1</v>
      </c>
      <c r="H32" s="7">
        <v>0.4</v>
      </c>
      <c r="I32" s="9">
        <f t="shared" si="1"/>
        <v>0.4</v>
      </c>
      <c r="J32" s="10">
        <v>44136</v>
      </c>
    </row>
    <row r="33" spans="1:10" s="1" customFormat="1" ht="16.5" customHeight="1">
      <c r="A33" s="12" t="s">
        <v>523</v>
      </c>
      <c r="B33" s="13" t="s">
        <v>345</v>
      </c>
      <c r="C33" s="13" t="s">
        <v>346</v>
      </c>
      <c r="D33" s="12" t="s">
        <v>559</v>
      </c>
      <c r="E33" s="12" t="s">
        <v>560</v>
      </c>
      <c r="F33" s="13" t="s">
        <v>349</v>
      </c>
      <c r="G33" s="14">
        <v>1</v>
      </c>
      <c r="H33" s="7">
        <v>0.4</v>
      </c>
      <c r="I33" s="9">
        <f t="shared" si="1"/>
        <v>0.4</v>
      </c>
      <c r="J33" s="16">
        <v>44136</v>
      </c>
    </row>
    <row r="34" spans="1:10" s="1" customFormat="1" ht="16.5" customHeight="1">
      <c r="A34" s="4" t="s">
        <v>523</v>
      </c>
      <c r="B34" s="5" t="s">
        <v>345</v>
      </c>
      <c r="C34" s="5" t="s">
        <v>346</v>
      </c>
      <c r="D34" s="4" t="s">
        <v>561</v>
      </c>
      <c r="E34" s="4" t="s">
        <v>562</v>
      </c>
      <c r="F34" s="5" t="s">
        <v>563</v>
      </c>
      <c r="G34" s="6">
        <v>4</v>
      </c>
      <c r="H34" s="7">
        <v>0.1196</v>
      </c>
      <c r="I34" s="9">
        <f t="shared" si="1"/>
        <v>0.47839999999999999</v>
      </c>
      <c r="J34" s="10">
        <v>44136</v>
      </c>
    </row>
    <row r="35" spans="1:10" s="1" customFormat="1" ht="16.5" customHeight="1">
      <c r="A35" s="12" t="s">
        <v>523</v>
      </c>
      <c r="B35" s="13" t="s">
        <v>345</v>
      </c>
      <c r="C35" s="13" t="s">
        <v>346</v>
      </c>
      <c r="D35" s="12" t="s">
        <v>564</v>
      </c>
      <c r="E35" s="12" t="s">
        <v>565</v>
      </c>
      <c r="F35" s="13" t="s">
        <v>566</v>
      </c>
      <c r="G35" s="14">
        <v>4</v>
      </c>
      <c r="H35" s="7">
        <v>0.16300000000000001</v>
      </c>
      <c r="I35" s="9">
        <f t="shared" si="1"/>
        <v>0.65200000000000002</v>
      </c>
      <c r="J35" s="16">
        <v>44424</v>
      </c>
    </row>
    <row r="36" spans="1:10" s="1" customFormat="1" ht="16.5" customHeight="1">
      <c r="A36" s="4" t="s">
        <v>523</v>
      </c>
      <c r="B36" s="5" t="s">
        <v>345</v>
      </c>
      <c r="C36" s="5" t="s">
        <v>346</v>
      </c>
      <c r="D36" s="4" t="s">
        <v>567</v>
      </c>
      <c r="E36" s="4" t="s">
        <v>568</v>
      </c>
      <c r="F36" s="5" t="s">
        <v>349</v>
      </c>
      <c r="G36" s="6">
        <v>2</v>
      </c>
      <c r="H36" s="7">
        <v>0.15</v>
      </c>
      <c r="I36" s="9">
        <f t="shared" si="1"/>
        <v>0.3</v>
      </c>
      <c r="J36" s="10">
        <v>44561</v>
      </c>
    </row>
    <row r="37" spans="1:10">
      <c r="I37" s="11">
        <f>SUM(I24:I36)</f>
        <v>5.8204000000000002</v>
      </c>
    </row>
    <row r="39" spans="1:10" s="1" customFormat="1" ht="12.75">
      <c r="A39" s="2" t="s">
        <v>336</v>
      </c>
      <c r="B39" s="2" t="s">
        <v>337</v>
      </c>
      <c r="C39" s="2" t="s">
        <v>338</v>
      </c>
      <c r="D39" s="2" t="s">
        <v>339</v>
      </c>
      <c r="E39" s="2" t="s">
        <v>340</v>
      </c>
      <c r="F39" s="2" t="s">
        <v>340</v>
      </c>
      <c r="G39" s="3" t="s">
        <v>341</v>
      </c>
      <c r="H39" s="3" t="s">
        <v>342</v>
      </c>
      <c r="I39" s="3" t="s">
        <v>343</v>
      </c>
      <c r="J39" s="8" t="s">
        <v>344</v>
      </c>
    </row>
    <row r="40" spans="1:10" s="1" customFormat="1" ht="16.5" customHeight="1">
      <c r="A40" s="4" t="s">
        <v>532</v>
      </c>
      <c r="B40" s="5" t="s">
        <v>345</v>
      </c>
      <c r="C40" s="5" t="s">
        <v>346</v>
      </c>
      <c r="D40" s="4" t="s">
        <v>569</v>
      </c>
      <c r="E40" s="4" t="s">
        <v>570</v>
      </c>
      <c r="F40" s="5" t="s">
        <v>349</v>
      </c>
      <c r="G40" s="6">
        <v>1</v>
      </c>
      <c r="H40" s="7">
        <v>0.291913405677656</v>
      </c>
      <c r="I40" s="9">
        <f t="shared" ref="I40:I42" si="2">H40*G40</f>
        <v>0.291913405677656</v>
      </c>
      <c r="J40" s="10">
        <v>44835</v>
      </c>
    </row>
    <row r="41" spans="1:10" s="1" customFormat="1" ht="16.5" customHeight="1">
      <c r="A41" s="12" t="s">
        <v>532</v>
      </c>
      <c r="B41" s="13" t="s">
        <v>345</v>
      </c>
      <c r="C41" s="13" t="s">
        <v>346</v>
      </c>
      <c r="D41" s="12" t="s">
        <v>571</v>
      </c>
      <c r="E41" s="12" t="s">
        <v>572</v>
      </c>
      <c r="F41" s="13" t="s">
        <v>349</v>
      </c>
      <c r="G41" s="14">
        <v>1</v>
      </c>
      <c r="H41" s="7">
        <v>3</v>
      </c>
      <c r="I41" s="9">
        <f t="shared" si="2"/>
        <v>3</v>
      </c>
      <c r="J41" s="16">
        <v>44835</v>
      </c>
    </row>
    <row r="42" spans="1:10" s="1" customFormat="1" ht="16.5" customHeight="1">
      <c r="A42" s="4" t="s">
        <v>532</v>
      </c>
      <c r="B42" s="5" t="s">
        <v>345</v>
      </c>
      <c r="C42" s="5" t="s">
        <v>346</v>
      </c>
      <c r="D42" s="4" t="s">
        <v>573</v>
      </c>
      <c r="E42" s="4" t="s">
        <v>574</v>
      </c>
      <c r="F42" s="5" t="s">
        <v>575</v>
      </c>
      <c r="G42" s="6">
        <v>1</v>
      </c>
      <c r="H42" s="7">
        <v>0.26550000000000001</v>
      </c>
      <c r="I42" s="9">
        <f t="shared" si="2"/>
        <v>0.26550000000000001</v>
      </c>
      <c r="J42" s="10">
        <v>44835</v>
      </c>
    </row>
    <row r="43" spans="1:10">
      <c r="I43" s="11">
        <f>SUM(I40:I42)</f>
        <v>3.5574134056776598</v>
      </c>
    </row>
  </sheetData>
  <phoneticPr fontId="20" type="noConversion"/>
  <pageMargins left="0.75" right="0.75" top="1" bottom="1" header="0.5" footer="0.5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I25" sqref="I25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34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3</v>
      </c>
      <c r="H2" s="7">
        <v>0.05</v>
      </c>
      <c r="I2" s="9">
        <f t="shared" ref="I2:I23" si="0">H2*G2</f>
        <v>0.15</v>
      </c>
      <c r="J2" s="10">
        <v>45650</v>
      </c>
    </row>
    <row r="3" spans="1:10" s="1" customFormat="1" ht="16.5" customHeight="1">
      <c r="A3" s="12" t="s">
        <v>34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4</v>
      </c>
      <c r="H3" s="7">
        <v>0.05</v>
      </c>
      <c r="I3" s="9">
        <f t="shared" si="0"/>
        <v>0.2</v>
      </c>
      <c r="J3" s="16">
        <v>45503</v>
      </c>
    </row>
    <row r="4" spans="1:10" s="1" customFormat="1" ht="16.5" customHeight="1">
      <c r="A4" s="4" t="s">
        <v>34</v>
      </c>
      <c r="B4" s="5" t="s">
        <v>345</v>
      </c>
      <c r="C4" s="5" t="s">
        <v>346</v>
      </c>
      <c r="D4" s="4" t="s">
        <v>518</v>
      </c>
      <c r="E4" s="4" t="s">
        <v>519</v>
      </c>
      <c r="F4" s="5" t="s">
        <v>349</v>
      </c>
      <c r="G4" s="6">
        <v>0.41</v>
      </c>
      <c r="H4" s="7">
        <v>0.58899999999999997</v>
      </c>
      <c r="I4" s="9">
        <f t="shared" si="0"/>
        <v>0.24149000000000001</v>
      </c>
      <c r="J4" s="10">
        <v>45308</v>
      </c>
    </row>
    <row r="5" spans="1:10" s="1" customFormat="1" ht="16.5" customHeight="1">
      <c r="A5" s="12" t="s">
        <v>34</v>
      </c>
      <c r="B5" s="13" t="s">
        <v>345</v>
      </c>
      <c r="C5" s="13" t="s">
        <v>346</v>
      </c>
      <c r="D5" s="12" t="s">
        <v>636</v>
      </c>
      <c r="E5" s="12" t="s">
        <v>637</v>
      </c>
      <c r="F5" s="13" t="s">
        <v>349</v>
      </c>
      <c r="G5" s="14">
        <v>0.69</v>
      </c>
      <c r="H5" s="7">
        <v>0.28318599999999999</v>
      </c>
      <c r="I5" s="9">
        <f t="shared" si="0"/>
        <v>0.19539834</v>
      </c>
      <c r="J5" s="16">
        <v>45503</v>
      </c>
    </row>
    <row r="6" spans="1:10" s="1" customFormat="1" ht="16.5" customHeight="1">
      <c r="A6" s="4" t="s">
        <v>34</v>
      </c>
      <c r="B6" s="5" t="s">
        <v>345</v>
      </c>
      <c r="C6" s="5" t="s">
        <v>346</v>
      </c>
      <c r="D6" s="4" t="s">
        <v>278</v>
      </c>
      <c r="E6" s="4" t="s">
        <v>279</v>
      </c>
      <c r="F6" s="5" t="s">
        <v>790</v>
      </c>
      <c r="G6" s="6">
        <v>1</v>
      </c>
      <c r="H6" s="7">
        <v>1.254</v>
      </c>
      <c r="I6" s="9">
        <f t="shared" si="0"/>
        <v>1.254</v>
      </c>
      <c r="J6" s="10">
        <v>45503</v>
      </c>
    </row>
    <row r="7" spans="1:10" s="1" customFormat="1" ht="16.5" customHeight="1">
      <c r="A7" s="12" t="s">
        <v>34</v>
      </c>
      <c r="B7" s="13" t="s">
        <v>345</v>
      </c>
      <c r="C7" s="13" t="s">
        <v>346</v>
      </c>
      <c r="D7" s="12" t="s">
        <v>227</v>
      </c>
      <c r="E7" s="12" t="s">
        <v>228</v>
      </c>
      <c r="F7" s="13" t="s">
        <v>443</v>
      </c>
      <c r="G7" s="14">
        <v>3</v>
      </c>
      <c r="H7" s="7">
        <v>0.28858469243986301</v>
      </c>
      <c r="I7" s="9">
        <f t="shared" si="0"/>
        <v>0.86575407731958798</v>
      </c>
      <c r="J7" s="16">
        <v>45308</v>
      </c>
    </row>
    <row r="8" spans="1:10" s="1" customFormat="1" ht="16.5" customHeight="1">
      <c r="A8" s="4" t="s">
        <v>34</v>
      </c>
      <c r="B8" s="5" t="s">
        <v>345</v>
      </c>
      <c r="C8" s="5" t="s">
        <v>346</v>
      </c>
      <c r="D8" s="4" t="s">
        <v>223</v>
      </c>
      <c r="E8" s="4" t="s">
        <v>224</v>
      </c>
      <c r="F8" s="5" t="s">
        <v>444</v>
      </c>
      <c r="G8" s="6">
        <v>7</v>
      </c>
      <c r="H8" s="7">
        <v>0.120565034394672</v>
      </c>
      <c r="I8" s="9">
        <f t="shared" si="0"/>
        <v>0.84395524076270301</v>
      </c>
      <c r="J8" s="10">
        <v>45308</v>
      </c>
    </row>
    <row r="9" spans="1:10" s="1" customFormat="1" ht="16.5" customHeight="1">
      <c r="A9" s="12" t="s">
        <v>34</v>
      </c>
      <c r="B9" s="13" t="s">
        <v>345</v>
      </c>
      <c r="C9" s="13" t="s">
        <v>346</v>
      </c>
      <c r="D9" s="12" t="s">
        <v>640</v>
      </c>
      <c r="E9" s="12" t="s">
        <v>641</v>
      </c>
      <c r="F9" s="13" t="s">
        <v>349</v>
      </c>
      <c r="G9" s="14">
        <v>1</v>
      </c>
      <c r="H9" s="7">
        <v>0.37294327100840302</v>
      </c>
      <c r="I9" s="9">
        <f t="shared" si="0"/>
        <v>0.37294327100840302</v>
      </c>
      <c r="J9" s="16">
        <v>45503</v>
      </c>
    </row>
    <row r="10" spans="1:10" s="1" customFormat="1" ht="16.5" customHeight="1">
      <c r="A10" s="4" t="s">
        <v>34</v>
      </c>
      <c r="B10" s="5" t="s">
        <v>345</v>
      </c>
      <c r="C10" s="5" t="s">
        <v>346</v>
      </c>
      <c r="D10" s="4" t="s">
        <v>642</v>
      </c>
      <c r="E10" s="4" t="s">
        <v>486</v>
      </c>
      <c r="F10" s="5" t="s">
        <v>349</v>
      </c>
      <c r="G10" s="6">
        <v>1</v>
      </c>
      <c r="H10" s="7">
        <v>0.77900000000000003</v>
      </c>
      <c r="I10" s="9">
        <f t="shared" si="0"/>
        <v>0.77900000000000003</v>
      </c>
      <c r="J10" s="10">
        <v>45503</v>
      </c>
    </row>
    <row r="11" spans="1:10" s="1" customFormat="1" ht="16.5" customHeight="1">
      <c r="A11" s="12" t="s">
        <v>34</v>
      </c>
      <c r="B11" s="13" t="s">
        <v>345</v>
      </c>
      <c r="C11" s="13" t="s">
        <v>346</v>
      </c>
      <c r="D11" s="12" t="s">
        <v>445</v>
      </c>
      <c r="E11" s="12" t="s">
        <v>446</v>
      </c>
      <c r="F11" s="13" t="s">
        <v>447</v>
      </c>
      <c r="G11" s="14">
        <v>0.95</v>
      </c>
      <c r="H11" s="7">
        <v>1.7257</v>
      </c>
      <c r="I11" s="9">
        <f t="shared" si="0"/>
        <v>1.6394150000000001</v>
      </c>
      <c r="J11" s="16">
        <v>45308</v>
      </c>
    </row>
    <row r="12" spans="1:10" s="1" customFormat="1" ht="16.5" customHeight="1">
      <c r="A12" s="4" t="s">
        <v>34</v>
      </c>
      <c r="B12" s="5" t="s">
        <v>345</v>
      </c>
      <c r="C12" s="5" t="s">
        <v>346</v>
      </c>
      <c r="D12" s="4" t="s">
        <v>332</v>
      </c>
      <c r="E12" s="4" t="s">
        <v>333</v>
      </c>
      <c r="F12" s="5" t="s">
        <v>448</v>
      </c>
      <c r="G12" s="6">
        <v>2.165</v>
      </c>
      <c r="H12" s="7">
        <v>1.6814</v>
      </c>
      <c r="I12" s="9">
        <f t="shared" si="0"/>
        <v>3.640231</v>
      </c>
      <c r="J12" s="10">
        <v>45503</v>
      </c>
    </row>
    <row r="13" spans="1:10" s="1" customFormat="1" ht="16.5" customHeight="1">
      <c r="A13" s="12" t="s">
        <v>34</v>
      </c>
      <c r="B13" s="13" t="s">
        <v>345</v>
      </c>
      <c r="C13" s="13" t="s">
        <v>346</v>
      </c>
      <c r="D13" s="12" t="s">
        <v>449</v>
      </c>
      <c r="E13" s="12" t="s">
        <v>450</v>
      </c>
      <c r="F13" s="13" t="s">
        <v>447</v>
      </c>
      <c r="G13" s="14">
        <v>0.75</v>
      </c>
      <c r="H13" s="7">
        <v>1.7257</v>
      </c>
      <c r="I13" s="9">
        <f t="shared" si="0"/>
        <v>1.2942750000000001</v>
      </c>
      <c r="J13" s="16">
        <v>45503</v>
      </c>
    </row>
    <row r="14" spans="1:10" s="1" customFormat="1" ht="16.5" customHeight="1">
      <c r="A14" s="4" t="s">
        <v>34</v>
      </c>
      <c r="B14" s="5" t="s">
        <v>345</v>
      </c>
      <c r="C14" s="5" t="s">
        <v>346</v>
      </c>
      <c r="D14" s="4" t="s">
        <v>643</v>
      </c>
      <c r="E14" s="4" t="s">
        <v>644</v>
      </c>
      <c r="F14" s="5" t="s">
        <v>349</v>
      </c>
      <c r="G14" s="6">
        <v>1</v>
      </c>
      <c r="H14" s="7">
        <v>0.53</v>
      </c>
      <c r="I14" s="9">
        <f t="shared" si="0"/>
        <v>0.53</v>
      </c>
      <c r="J14" s="10">
        <v>45308</v>
      </c>
    </row>
    <row r="15" spans="1:10" s="1" customFormat="1" ht="16.5" customHeight="1">
      <c r="A15" s="12" t="s">
        <v>34</v>
      </c>
      <c r="B15" s="13" t="s">
        <v>345</v>
      </c>
      <c r="C15" s="13" t="s">
        <v>346</v>
      </c>
      <c r="D15" s="12" t="s">
        <v>1055</v>
      </c>
      <c r="E15" s="12" t="s">
        <v>257</v>
      </c>
      <c r="F15" s="13" t="s">
        <v>1056</v>
      </c>
      <c r="G15" s="14">
        <v>1</v>
      </c>
      <c r="H15" s="7">
        <v>20.983647326737199</v>
      </c>
      <c r="I15" s="9">
        <f t="shared" si="0"/>
        <v>20.983647326737199</v>
      </c>
      <c r="J15" s="16">
        <v>45308</v>
      </c>
    </row>
    <row r="16" spans="1:10" s="1" customFormat="1" ht="16.5" customHeight="1">
      <c r="A16" s="4" t="s">
        <v>34</v>
      </c>
      <c r="B16" s="5" t="s">
        <v>345</v>
      </c>
      <c r="C16" s="5" t="s">
        <v>346</v>
      </c>
      <c r="D16" s="4" t="s">
        <v>1057</v>
      </c>
      <c r="E16" s="4" t="s">
        <v>1058</v>
      </c>
      <c r="F16" s="5" t="s">
        <v>349</v>
      </c>
      <c r="G16" s="6">
        <v>1</v>
      </c>
      <c r="H16" s="7">
        <v>2.8319000000000001</v>
      </c>
      <c r="I16" s="9">
        <f t="shared" si="0"/>
        <v>2.8319000000000001</v>
      </c>
      <c r="J16" s="10">
        <v>45308</v>
      </c>
    </row>
    <row r="17" spans="1:10" s="1" customFormat="1" ht="16.5" customHeight="1">
      <c r="A17" s="12" t="s">
        <v>34</v>
      </c>
      <c r="B17" s="13" t="s">
        <v>345</v>
      </c>
      <c r="C17" s="13" t="s">
        <v>346</v>
      </c>
      <c r="D17" s="12" t="s">
        <v>1059</v>
      </c>
      <c r="E17" s="12" t="s">
        <v>1060</v>
      </c>
      <c r="F17" s="13" t="s">
        <v>1061</v>
      </c>
      <c r="G17" s="14">
        <v>1</v>
      </c>
      <c r="H17" s="7">
        <v>0.65</v>
      </c>
      <c r="I17" s="9">
        <f t="shared" si="0"/>
        <v>0.65</v>
      </c>
      <c r="J17" s="16">
        <v>45308</v>
      </c>
    </row>
    <row r="18" spans="1:10" s="1" customFormat="1" ht="16.5" customHeight="1">
      <c r="A18" s="4" t="s">
        <v>34</v>
      </c>
      <c r="B18" s="5" t="s">
        <v>345</v>
      </c>
      <c r="C18" s="5" t="s">
        <v>346</v>
      </c>
      <c r="D18" s="4" t="s">
        <v>645</v>
      </c>
      <c r="E18" s="4" t="s">
        <v>646</v>
      </c>
      <c r="F18" s="5" t="s">
        <v>349</v>
      </c>
      <c r="G18" s="6">
        <v>1</v>
      </c>
      <c r="H18" s="7">
        <v>1.05755528846154</v>
      </c>
      <c r="I18" s="9">
        <f t="shared" si="0"/>
        <v>1.05755528846154</v>
      </c>
      <c r="J18" s="10">
        <v>45503</v>
      </c>
    </row>
    <row r="19" spans="1:10" s="1" customFormat="1" ht="16.5" customHeight="1">
      <c r="A19" s="12" t="s">
        <v>34</v>
      </c>
      <c r="B19" s="13" t="s">
        <v>345</v>
      </c>
      <c r="C19" s="13" t="s">
        <v>346</v>
      </c>
      <c r="D19" s="12" t="s">
        <v>647</v>
      </c>
      <c r="E19" s="12" t="s">
        <v>314</v>
      </c>
      <c r="F19" s="13" t="s">
        <v>648</v>
      </c>
      <c r="G19" s="14">
        <v>4</v>
      </c>
      <c r="H19" s="7">
        <v>0.14219999999999999</v>
      </c>
      <c r="I19" s="9">
        <f t="shared" si="0"/>
        <v>0.56879999999999997</v>
      </c>
      <c r="J19" s="16">
        <v>45503</v>
      </c>
    </row>
    <row r="20" spans="1:10" s="1" customFormat="1" ht="16.5" customHeight="1">
      <c r="A20" s="4" t="s">
        <v>34</v>
      </c>
      <c r="B20" s="5" t="s">
        <v>345</v>
      </c>
      <c r="C20" s="5" t="s">
        <v>346</v>
      </c>
      <c r="D20" s="4" t="s">
        <v>229</v>
      </c>
      <c r="E20" s="4" t="s">
        <v>230</v>
      </c>
      <c r="F20" s="5" t="s">
        <v>349</v>
      </c>
      <c r="G20" s="6">
        <v>1</v>
      </c>
      <c r="H20" s="7">
        <v>0.35</v>
      </c>
      <c r="I20" s="9">
        <f t="shared" si="0"/>
        <v>0.35</v>
      </c>
      <c r="J20" s="10">
        <v>45308</v>
      </c>
    </row>
    <row r="21" spans="1:10" s="1" customFormat="1" ht="16.5" customHeight="1">
      <c r="A21" s="12" t="s">
        <v>34</v>
      </c>
      <c r="B21" s="13" t="s">
        <v>345</v>
      </c>
      <c r="C21" s="13" t="s">
        <v>346</v>
      </c>
      <c r="D21" s="12" t="s">
        <v>463</v>
      </c>
      <c r="E21" s="12" t="s">
        <v>464</v>
      </c>
      <c r="F21" s="13" t="s">
        <v>465</v>
      </c>
      <c r="G21" s="14">
        <v>0.02</v>
      </c>
      <c r="H21" s="7">
        <v>6.2127999999999997</v>
      </c>
      <c r="I21" s="9">
        <f t="shared" si="0"/>
        <v>0.12425600000000001</v>
      </c>
      <c r="J21" s="16">
        <v>45503</v>
      </c>
    </row>
    <row r="22" spans="1:10" s="1" customFormat="1" ht="16.5" customHeight="1">
      <c r="A22" s="4" t="s">
        <v>34</v>
      </c>
      <c r="B22" s="5" t="s">
        <v>345</v>
      </c>
      <c r="C22" s="5" t="s">
        <v>346</v>
      </c>
      <c r="D22" s="4" t="s">
        <v>440</v>
      </c>
      <c r="E22" s="4" t="s">
        <v>441</v>
      </c>
      <c r="F22" s="5" t="s">
        <v>442</v>
      </c>
      <c r="G22" s="6">
        <v>0.1</v>
      </c>
      <c r="H22" s="7">
        <v>0.40350000000000003</v>
      </c>
      <c r="I22" s="9">
        <f t="shared" si="0"/>
        <v>4.0349999999999997E-2</v>
      </c>
      <c r="J22" s="10">
        <v>45503</v>
      </c>
    </row>
    <row r="23" spans="1:10" s="1" customFormat="1" ht="16.5" customHeight="1">
      <c r="A23" s="12" t="s">
        <v>34</v>
      </c>
      <c r="B23" s="13" t="s">
        <v>345</v>
      </c>
      <c r="C23" s="13" t="s">
        <v>346</v>
      </c>
      <c r="D23" s="12" t="s">
        <v>649</v>
      </c>
      <c r="E23" s="12" t="s">
        <v>650</v>
      </c>
      <c r="F23" s="13" t="s">
        <v>651</v>
      </c>
      <c r="G23" s="14">
        <v>1</v>
      </c>
      <c r="H23" s="7">
        <v>0.32</v>
      </c>
      <c r="I23" s="9">
        <f t="shared" si="0"/>
        <v>0.32</v>
      </c>
      <c r="J23" s="16">
        <v>45650</v>
      </c>
    </row>
    <row r="24" spans="1:10">
      <c r="I24" s="11">
        <f>SUM(I2:I23)</f>
        <v>38.932970544289397</v>
      </c>
    </row>
  </sheetData>
  <phoneticPr fontId="20" type="noConversion"/>
  <pageMargins left="0.75" right="0.75" top="1" bottom="1" header="0.5" footer="0.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I12" sqref="I12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5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73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3</v>
      </c>
      <c r="H2" s="7">
        <v>0.05</v>
      </c>
      <c r="I2" s="9">
        <f t="shared" ref="I2:I7" si="0">H2*G2</f>
        <v>0.15</v>
      </c>
      <c r="J2" s="10">
        <v>45096</v>
      </c>
    </row>
    <row r="3" spans="1:10" s="1" customFormat="1" ht="16.5" customHeight="1">
      <c r="A3" s="12" t="s">
        <v>73</v>
      </c>
      <c r="B3" s="13" t="s">
        <v>345</v>
      </c>
      <c r="C3" s="13" t="s">
        <v>346</v>
      </c>
      <c r="D3" s="12" t="s">
        <v>801</v>
      </c>
      <c r="E3" s="12" t="s">
        <v>802</v>
      </c>
      <c r="F3" s="13" t="s">
        <v>349</v>
      </c>
      <c r="G3" s="14">
        <v>1</v>
      </c>
      <c r="H3" s="7">
        <v>28.727360392664501</v>
      </c>
      <c r="I3" s="9">
        <f t="shared" si="0"/>
        <v>28.727360392664501</v>
      </c>
      <c r="J3" s="16">
        <v>45481</v>
      </c>
    </row>
    <row r="4" spans="1:10" s="1" customFormat="1" ht="16.5" customHeight="1">
      <c r="A4" s="4" t="s">
        <v>73</v>
      </c>
      <c r="B4" s="5" t="s">
        <v>345</v>
      </c>
      <c r="C4" s="5" t="s">
        <v>346</v>
      </c>
      <c r="D4" s="4" t="s">
        <v>1019</v>
      </c>
      <c r="E4" s="4" t="s">
        <v>937</v>
      </c>
      <c r="F4" s="5" t="s">
        <v>349</v>
      </c>
      <c r="G4" s="6">
        <v>1</v>
      </c>
      <c r="H4" s="7">
        <v>0.74105229591836697</v>
      </c>
      <c r="I4" s="9">
        <f t="shared" si="0"/>
        <v>0.74105229591836697</v>
      </c>
      <c r="J4" s="10">
        <v>45096</v>
      </c>
    </row>
    <row r="5" spans="1:10" s="1" customFormat="1" ht="16.5" customHeight="1">
      <c r="A5" s="12" t="s">
        <v>73</v>
      </c>
      <c r="B5" s="13" t="s">
        <v>345</v>
      </c>
      <c r="C5" s="13" t="s">
        <v>346</v>
      </c>
      <c r="D5" s="12" t="s">
        <v>1020</v>
      </c>
      <c r="E5" s="12" t="s">
        <v>939</v>
      </c>
      <c r="F5" s="13" t="s">
        <v>349</v>
      </c>
      <c r="G5" s="14">
        <v>1</v>
      </c>
      <c r="H5" s="7">
        <v>0.74105229591836697</v>
      </c>
      <c r="I5" s="9">
        <f t="shared" si="0"/>
        <v>0.74105229591836697</v>
      </c>
      <c r="J5" s="16">
        <v>45096</v>
      </c>
    </row>
    <row r="6" spans="1:10" s="1" customFormat="1" ht="16.5" customHeight="1">
      <c r="A6" s="4" t="s">
        <v>73</v>
      </c>
      <c r="B6" s="5" t="s">
        <v>345</v>
      </c>
      <c r="C6" s="5" t="s">
        <v>346</v>
      </c>
      <c r="D6" s="4" t="s">
        <v>1021</v>
      </c>
      <c r="E6" s="4" t="s">
        <v>941</v>
      </c>
      <c r="F6" s="5" t="s">
        <v>349</v>
      </c>
      <c r="G6" s="6">
        <v>1</v>
      </c>
      <c r="H6" s="7">
        <v>0.73863638316151203</v>
      </c>
      <c r="I6" s="9">
        <f t="shared" si="0"/>
        <v>0.73863638316151203</v>
      </c>
      <c r="J6" s="10">
        <v>45096</v>
      </c>
    </row>
    <row r="7" spans="1:10" s="1" customFormat="1" ht="16.5" customHeight="1">
      <c r="A7" s="12" t="s">
        <v>73</v>
      </c>
      <c r="B7" s="13" t="s">
        <v>345</v>
      </c>
      <c r="C7" s="13" t="s">
        <v>346</v>
      </c>
      <c r="D7" s="12" t="s">
        <v>1022</v>
      </c>
      <c r="E7" s="12" t="s">
        <v>804</v>
      </c>
      <c r="F7" s="13" t="s">
        <v>349</v>
      </c>
      <c r="G7" s="14">
        <v>1</v>
      </c>
      <c r="H7" s="7">
        <v>0.920248333333333</v>
      </c>
      <c r="I7" s="9">
        <f t="shared" si="0"/>
        <v>0.920248333333333</v>
      </c>
      <c r="J7" s="16">
        <v>45096</v>
      </c>
    </row>
    <row r="8" spans="1:10">
      <c r="I8" s="11">
        <f>SUM(I2:I7)</f>
        <v>32.018349700996097</v>
      </c>
    </row>
    <row r="10" spans="1:10" s="1" customFormat="1" ht="12.75">
      <c r="A10" s="2" t="s">
        <v>336</v>
      </c>
      <c r="B10" s="2" t="s">
        <v>337</v>
      </c>
      <c r="C10" s="2" t="s">
        <v>338</v>
      </c>
      <c r="D10" s="2" t="s">
        <v>339</v>
      </c>
      <c r="E10" s="2" t="s">
        <v>340</v>
      </c>
      <c r="F10" s="2" t="s">
        <v>340</v>
      </c>
      <c r="G10" s="3" t="s">
        <v>341</v>
      </c>
      <c r="H10" s="3" t="s">
        <v>342</v>
      </c>
      <c r="I10" s="3" t="s">
        <v>343</v>
      </c>
      <c r="J10" s="8" t="s">
        <v>344</v>
      </c>
    </row>
    <row r="11" spans="1:10" s="1" customFormat="1" ht="16.5" customHeight="1">
      <c r="A11" s="4" t="s">
        <v>801</v>
      </c>
      <c r="B11" s="5" t="s">
        <v>345</v>
      </c>
      <c r="C11" s="5" t="s">
        <v>346</v>
      </c>
      <c r="D11" s="4" t="s">
        <v>544</v>
      </c>
      <c r="E11" s="4" t="s">
        <v>545</v>
      </c>
      <c r="F11" s="5" t="s">
        <v>546</v>
      </c>
      <c r="G11" s="6">
        <v>1</v>
      </c>
      <c r="H11" s="7">
        <v>0.05</v>
      </c>
      <c r="I11" s="9">
        <f t="shared" ref="I11:I17" si="1">H11*G11</f>
        <v>0.05</v>
      </c>
      <c r="J11" s="10">
        <v>45196</v>
      </c>
    </row>
    <row r="12" spans="1:10" s="1" customFormat="1" ht="16.5" customHeight="1">
      <c r="A12" s="12" t="s">
        <v>801</v>
      </c>
      <c r="B12" s="13" t="s">
        <v>345</v>
      </c>
      <c r="C12" s="13" t="s">
        <v>346</v>
      </c>
      <c r="D12" s="12" t="s">
        <v>811</v>
      </c>
      <c r="E12" s="12" t="s">
        <v>517</v>
      </c>
      <c r="F12" s="13" t="s">
        <v>812</v>
      </c>
      <c r="G12" s="14">
        <v>2</v>
      </c>
      <c r="H12" s="7">
        <v>0.05</v>
      </c>
      <c r="I12" s="9">
        <f t="shared" si="1"/>
        <v>0.1</v>
      </c>
      <c r="J12" s="16">
        <v>45196</v>
      </c>
    </row>
    <row r="13" spans="1:10" s="1" customFormat="1" ht="16.5" customHeight="1">
      <c r="A13" s="4" t="s">
        <v>801</v>
      </c>
      <c r="B13" s="5" t="s">
        <v>345</v>
      </c>
      <c r="C13" s="5" t="s">
        <v>346</v>
      </c>
      <c r="D13" s="4" t="s">
        <v>813</v>
      </c>
      <c r="E13" s="4" t="s">
        <v>814</v>
      </c>
      <c r="F13" s="5" t="s">
        <v>349</v>
      </c>
      <c r="G13" s="6">
        <v>1</v>
      </c>
      <c r="H13" s="7">
        <v>0.63460000000000005</v>
      </c>
      <c r="I13" s="9">
        <f t="shared" si="1"/>
        <v>0.63460000000000005</v>
      </c>
      <c r="J13" s="10">
        <v>45196</v>
      </c>
    </row>
    <row r="14" spans="1:10" s="1" customFormat="1" ht="16.5" customHeight="1">
      <c r="A14" s="12" t="s">
        <v>801</v>
      </c>
      <c r="B14" s="13" t="s">
        <v>345</v>
      </c>
      <c r="C14" s="13" t="s">
        <v>346</v>
      </c>
      <c r="D14" s="12" t="s">
        <v>815</v>
      </c>
      <c r="E14" s="12" t="s">
        <v>816</v>
      </c>
      <c r="F14" s="13" t="s">
        <v>349</v>
      </c>
      <c r="G14" s="14">
        <v>8</v>
      </c>
      <c r="H14" s="7">
        <v>0.2</v>
      </c>
      <c r="I14" s="9">
        <f t="shared" si="1"/>
        <v>1.6</v>
      </c>
      <c r="J14" s="16">
        <v>45196</v>
      </c>
    </row>
    <row r="15" spans="1:10" s="1" customFormat="1" ht="16.5" customHeight="1">
      <c r="A15" s="4" t="s">
        <v>801</v>
      </c>
      <c r="B15" s="5" t="s">
        <v>345</v>
      </c>
      <c r="C15" s="5" t="s">
        <v>346</v>
      </c>
      <c r="D15" s="4" t="s">
        <v>817</v>
      </c>
      <c r="E15" s="4" t="s">
        <v>818</v>
      </c>
      <c r="F15" s="5" t="s">
        <v>349</v>
      </c>
      <c r="G15" s="6">
        <v>3</v>
      </c>
      <c r="H15" s="7">
        <v>8.5405071515548396</v>
      </c>
      <c r="I15" s="9">
        <f t="shared" si="1"/>
        <v>25.621521454664499</v>
      </c>
      <c r="J15" s="10">
        <v>45196</v>
      </c>
    </row>
    <row r="16" spans="1:10" s="1" customFormat="1" ht="16.5" customHeight="1">
      <c r="A16" s="12" t="s">
        <v>801</v>
      </c>
      <c r="B16" s="13" t="s">
        <v>345</v>
      </c>
      <c r="C16" s="13" t="s">
        <v>346</v>
      </c>
      <c r="D16" s="12" t="s">
        <v>819</v>
      </c>
      <c r="E16" s="12" t="s">
        <v>820</v>
      </c>
      <c r="F16" s="13" t="s">
        <v>349</v>
      </c>
      <c r="G16" s="14">
        <v>1</v>
      </c>
      <c r="H16" s="7">
        <v>0.5</v>
      </c>
      <c r="I16" s="9">
        <f t="shared" si="1"/>
        <v>0.5</v>
      </c>
      <c r="J16" s="16">
        <v>45261</v>
      </c>
    </row>
    <row r="17" spans="1:10" s="1" customFormat="1" ht="16.5" customHeight="1">
      <c r="A17" s="4" t="s">
        <v>801</v>
      </c>
      <c r="B17" s="5" t="s">
        <v>345</v>
      </c>
      <c r="C17" s="5" t="s">
        <v>346</v>
      </c>
      <c r="D17" s="4" t="s">
        <v>821</v>
      </c>
      <c r="E17" s="4" t="s">
        <v>822</v>
      </c>
      <c r="F17" s="5" t="s">
        <v>823</v>
      </c>
      <c r="G17" s="6">
        <v>5</v>
      </c>
      <c r="H17" s="7">
        <v>4.4247787599999998E-2</v>
      </c>
      <c r="I17" s="9">
        <f t="shared" si="1"/>
        <v>0.221238938</v>
      </c>
      <c r="J17" s="10">
        <v>45383</v>
      </c>
    </row>
    <row r="18" spans="1:10">
      <c r="I18" s="11">
        <f>SUM(I11:I17)</f>
        <v>28.727360392664501</v>
      </c>
    </row>
    <row r="19" spans="1:10" ht="15.95" customHeight="1"/>
    <row r="20" spans="1:10" s="1" customFormat="1" ht="12.75">
      <c r="A20" s="2" t="s">
        <v>336</v>
      </c>
      <c r="B20" s="2" t="s">
        <v>337</v>
      </c>
      <c r="C20" s="2" t="s">
        <v>338</v>
      </c>
      <c r="D20" s="2" t="s">
        <v>339</v>
      </c>
      <c r="E20" s="2" t="s">
        <v>340</v>
      </c>
      <c r="F20" s="2" t="s">
        <v>340</v>
      </c>
      <c r="G20" s="3" t="s">
        <v>341</v>
      </c>
      <c r="H20" s="3" t="s">
        <v>342</v>
      </c>
      <c r="I20" s="3" t="s">
        <v>343</v>
      </c>
      <c r="J20" s="8" t="s">
        <v>344</v>
      </c>
    </row>
    <row r="21" spans="1:10" s="1" customFormat="1" ht="16.5" customHeight="1">
      <c r="A21" s="4" t="s">
        <v>817</v>
      </c>
      <c r="B21" s="5" t="s">
        <v>345</v>
      </c>
      <c r="C21" s="5" t="s">
        <v>346</v>
      </c>
      <c r="D21" s="4" t="s">
        <v>544</v>
      </c>
      <c r="E21" s="4" t="s">
        <v>545</v>
      </c>
      <c r="F21" s="5" t="s">
        <v>546</v>
      </c>
      <c r="G21" s="6">
        <v>2</v>
      </c>
      <c r="H21" s="7">
        <v>0.05</v>
      </c>
      <c r="I21" s="9">
        <f t="shared" ref="I21:I34" si="2">H21*G21</f>
        <v>0.1</v>
      </c>
      <c r="J21" s="10">
        <v>44866</v>
      </c>
    </row>
    <row r="22" spans="1:10" s="1" customFormat="1" ht="16.5" customHeight="1">
      <c r="A22" s="12" t="s">
        <v>817</v>
      </c>
      <c r="B22" s="13" t="s">
        <v>345</v>
      </c>
      <c r="C22" s="13" t="s">
        <v>346</v>
      </c>
      <c r="D22" s="12" t="s">
        <v>561</v>
      </c>
      <c r="E22" s="12" t="s">
        <v>562</v>
      </c>
      <c r="F22" s="13" t="s">
        <v>563</v>
      </c>
      <c r="G22" s="14">
        <v>4</v>
      </c>
      <c r="H22" s="7">
        <v>0.1196</v>
      </c>
      <c r="I22" s="9">
        <f t="shared" si="2"/>
        <v>0.47839999999999999</v>
      </c>
      <c r="J22" s="16">
        <v>44866</v>
      </c>
    </row>
    <row r="23" spans="1:10" s="1" customFormat="1" ht="16.5" customHeight="1">
      <c r="A23" s="4" t="s">
        <v>817</v>
      </c>
      <c r="B23" s="5" t="s">
        <v>345</v>
      </c>
      <c r="C23" s="5" t="s">
        <v>346</v>
      </c>
      <c r="D23" s="4" t="s">
        <v>824</v>
      </c>
      <c r="E23" s="4" t="s">
        <v>825</v>
      </c>
      <c r="F23" s="5" t="s">
        <v>349</v>
      </c>
      <c r="G23" s="6">
        <v>1</v>
      </c>
      <c r="H23" s="7">
        <v>1.7885</v>
      </c>
      <c r="I23" s="9">
        <f t="shared" si="2"/>
        <v>1.7885</v>
      </c>
      <c r="J23" s="10">
        <v>44866</v>
      </c>
    </row>
    <row r="24" spans="1:10" s="1" customFormat="1" ht="16.5" customHeight="1">
      <c r="A24" s="12" t="s">
        <v>817</v>
      </c>
      <c r="B24" s="13" t="s">
        <v>345</v>
      </c>
      <c r="C24" s="13" t="s">
        <v>346</v>
      </c>
      <c r="D24" s="12" t="s">
        <v>826</v>
      </c>
      <c r="E24" s="12" t="s">
        <v>827</v>
      </c>
      <c r="F24" s="13" t="s">
        <v>349</v>
      </c>
      <c r="G24" s="14">
        <v>2</v>
      </c>
      <c r="H24" s="7">
        <v>0.57579999999999998</v>
      </c>
      <c r="I24" s="9">
        <f t="shared" si="2"/>
        <v>1.1516</v>
      </c>
      <c r="J24" s="16">
        <v>44866</v>
      </c>
    </row>
    <row r="25" spans="1:10" s="1" customFormat="1" ht="16.5" customHeight="1">
      <c r="A25" s="4" t="s">
        <v>817</v>
      </c>
      <c r="B25" s="5" t="s">
        <v>345</v>
      </c>
      <c r="C25" s="5" t="s">
        <v>346</v>
      </c>
      <c r="D25" s="4" t="s">
        <v>828</v>
      </c>
      <c r="E25" s="4" t="s">
        <v>680</v>
      </c>
      <c r="F25" s="5" t="s">
        <v>349</v>
      </c>
      <c r="G25" s="6">
        <v>1</v>
      </c>
      <c r="H25" s="7">
        <v>0.7228</v>
      </c>
      <c r="I25" s="9">
        <f t="shared" si="2"/>
        <v>0.7228</v>
      </c>
      <c r="J25" s="10">
        <v>44866</v>
      </c>
    </row>
    <row r="26" spans="1:10" s="1" customFormat="1" ht="16.5" customHeight="1">
      <c r="A26" s="12" t="s">
        <v>817</v>
      </c>
      <c r="B26" s="13" t="s">
        <v>345</v>
      </c>
      <c r="C26" s="13" t="s">
        <v>346</v>
      </c>
      <c r="D26" s="12" t="s">
        <v>829</v>
      </c>
      <c r="E26" s="12" t="s">
        <v>830</v>
      </c>
      <c r="F26" s="13" t="s">
        <v>349</v>
      </c>
      <c r="G26" s="14">
        <v>1</v>
      </c>
      <c r="H26" s="7">
        <v>0.24645296996336999</v>
      </c>
      <c r="I26" s="9">
        <f t="shared" si="2"/>
        <v>0.24645296996336999</v>
      </c>
      <c r="J26" s="16">
        <v>44866</v>
      </c>
    </row>
    <row r="27" spans="1:10" s="1" customFormat="1" ht="16.5" customHeight="1">
      <c r="A27" s="4" t="s">
        <v>817</v>
      </c>
      <c r="B27" s="5" t="s">
        <v>345</v>
      </c>
      <c r="C27" s="5" t="s">
        <v>346</v>
      </c>
      <c r="D27" s="4" t="s">
        <v>831</v>
      </c>
      <c r="E27" s="4" t="s">
        <v>832</v>
      </c>
      <c r="F27" s="5" t="s">
        <v>349</v>
      </c>
      <c r="G27" s="6">
        <v>1</v>
      </c>
      <c r="H27" s="7">
        <v>0.58389999999999997</v>
      </c>
      <c r="I27" s="9">
        <f t="shared" si="2"/>
        <v>0.58389999999999997</v>
      </c>
      <c r="J27" s="10">
        <v>44866</v>
      </c>
    </row>
    <row r="28" spans="1:10" s="1" customFormat="1" ht="16.5" customHeight="1">
      <c r="A28" s="12" t="s">
        <v>817</v>
      </c>
      <c r="B28" s="13" t="s">
        <v>345</v>
      </c>
      <c r="C28" s="13" t="s">
        <v>346</v>
      </c>
      <c r="D28" s="12" t="s">
        <v>833</v>
      </c>
      <c r="E28" s="12" t="s">
        <v>834</v>
      </c>
      <c r="F28" s="13" t="s">
        <v>349</v>
      </c>
      <c r="G28" s="14">
        <v>1</v>
      </c>
      <c r="H28" s="7">
        <v>0.58389999999999997</v>
      </c>
      <c r="I28" s="9">
        <f t="shared" si="2"/>
        <v>0.58389999999999997</v>
      </c>
      <c r="J28" s="16">
        <v>44866</v>
      </c>
    </row>
    <row r="29" spans="1:10" s="1" customFormat="1" ht="16.5" customHeight="1">
      <c r="A29" s="4" t="s">
        <v>817</v>
      </c>
      <c r="B29" s="5" t="s">
        <v>345</v>
      </c>
      <c r="C29" s="5" t="s">
        <v>346</v>
      </c>
      <c r="D29" s="4" t="s">
        <v>835</v>
      </c>
      <c r="E29" s="4" t="s">
        <v>473</v>
      </c>
      <c r="F29" s="5" t="s">
        <v>349</v>
      </c>
      <c r="G29" s="6">
        <v>4</v>
      </c>
      <c r="H29" s="7">
        <v>0.52680000000000005</v>
      </c>
      <c r="I29" s="9">
        <f t="shared" si="2"/>
        <v>2.1072000000000002</v>
      </c>
      <c r="J29" s="10">
        <v>44866</v>
      </c>
    </row>
    <row r="30" spans="1:10" s="1" customFormat="1" ht="16.5" customHeight="1">
      <c r="A30" s="12" t="s">
        <v>817</v>
      </c>
      <c r="B30" s="13" t="s">
        <v>345</v>
      </c>
      <c r="C30" s="13" t="s">
        <v>346</v>
      </c>
      <c r="D30" s="12" t="s">
        <v>836</v>
      </c>
      <c r="E30" s="12" t="s">
        <v>837</v>
      </c>
      <c r="F30" s="13" t="s">
        <v>349</v>
      </c>
      <c r="G30" s="14">
        <v>1</v>
      </c>
      <c r="H30" s="7">
        <v>5.3097345099999999E-2</v>
      </c>
      <c r="I30" s="9">
        <f t="shared" si="2"/>
        <v>5.3097345099999999E-2</v>
      </c>
      <c r="J30" s="16">
        <v>44866</v>
      </c>
    </row>
    <row r="31" spans="1:10" s="1" customFormat="1" ht="16.5" customHeight="1">
      <c r="A31" s="4" t="s">
        <v>817</v>
      </c>
      <c r="B31" s="5" t="s">
        <v>345</v>
      </c>
      <c r="C31" s="5" t="s">
        <v>346</v>
      </c>
      <c r="D31" s="4" t="s">
        <v>838</v>
      </c>
      <c r="E31" s="4" t="s">
        <v>839</v>
      </c>
      <c r="F31" s="5" t="s">
        <v>840</v>
      </c>
      <c r="G31" s="6">
        <v>2</v>
      </c>
      <c r="H31" s="7">
        <v>0.12</v>
      </c>
      <c r="I31" s="9">
        <f t="shared" si="2"/>
        <v>0.24</v>
      </c>
      <c r="J31" s="10">
        <v>44866</v>
      </c>
    </row>
    <row r="32" spans="1:10" s="1" customFormat="1" ht="16.5" customHeight="1">
      <c r="A32" s="12" t="s">
        <v>817</v>
      </c>
      <c r="B32" s="13" t="s">
        <v>345</v>
      </c>
      <c r="C32" s="13" t="s">
        <v>346</v>
      </c>
      <c r="D32" s="12" t="s">
        <v>841</v>
      </c>
      <c r="E32" s="12" t="s">
        <v>842</v>
      </c>
      <c r="F32" s="13" t="s">
        <v>843</v>
      </c>
      <c r="G32" s="14">
        <v>1</v>
      </c>
      <c r="H32" s="7">
        <v>0.12</v>
      </c>
      <c r="I32" s="9">
        <f t="shared" si="2"/>
        <v>0.12</v>
      </c>
      <c r="J32" s="16">
        <v>44866</v>
      </c>
    </row>
    <row r="33" spans="1:10" s="1" customFormat="1" ht="16.5" customHeight="1">
      <c r="A33" s="4" t="s">
        <v>817</v>
      </c>
      <c r="B33" s="5" t="s">
        <v>345</v>
      </c>
      <c r="C33" s="5" t="s">
        <v>346</v>
      </c>
      <c r="D33" s="4" t="s">
        <v>458</v>
      </c>
      <c r="E33" s="4" t="s">
        <v>459</v>
      </c>
      <c r="F33" s="5" t="s">
        <v>349</v>
      </c>
      <c r="G33" s="6">
        <v>2</v>
      </c>
      <c r="H33" s="7">
        <v>0.119628418245735</v>
      </c>
      <c r="I33" s="9">
        <f t="shared" si="2"/>
        <v>0.23925683649147</v>
      </c>
      <c r="J33" s="10">
        <v>44866</v>
      </c>
    </row>
    <row r="34" spans="1:10" s="1" customFormat="1" ht="16.5" customHeight="1">
      <c r="A34" s="12" t="s">
        <v>817</v>
      </c>
      <c r="B34" s="13" t="s">
        <v>345</v>
      </c>
      <c r="C34" s="13" t="s">
        <v>346</v>
      </c>
      <c r="D34" s="12" t="s">
        <v>460</v>
      </c>
      <c r="E34" s="12" t="s">
        <v>461</v>
      </c>
      <c r="F34" s="13" t="s">
        <v>462</v>
      </c>
      <c r="G34" s="14">
        <v>2</v>
      </c>
      <c r="H34" s="7">
        <v>6.2700000000000006E-2</v>
      </c>
      <c r="I34" s="9">
        <f t="shared" si="2"/>
        <v>0.12540000000000001</v>
      </c>
      <c r="J34" s="16">
        <v>44866</v>
      </c>
    </row>
    <row r="35" spans="1:10">
      <c r="I35" s="11">
        <f>SUM(I21:I34)</f>
        <v>8.5405071515548396</v>
      </c>
    </row>
  </sheetData>
  <phoneticPr fontId="2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9" workbookViewId="0">
      <selection activeCell="A27" sqref="A27:XFD46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4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120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24" si="0">H2*G2</f>
        <v>0.05</v>
      </c>
      <c r="J2" s="10">
        <v>44076</v>
      </c>
    </row>
    <row r="3" spans="1:10" s="1" customFormat="1" ht="16.5" customHeight="1">
      <c r="A3" s="12" t="s">
        <v>120</v>
      </c>
      <c r="B3" s="13" t="s">
        <v>345</v>
      </c>
      <c r="C3" s="13" t="s">
        <v>346</v>
      </c>
      <c r="D3" s="12" t="s">
        <v>516</v>
      </c>
      <c r="E3" s="12" t="s">
        <v>517</v>
      </c>
      <c r="F3" s="13" t="s">
        <v>349</v>
      </c>
      <c r="G3" s="14">
        <v>2</v>
      </c>
      <c r="H3" s="7">
        <v>0.05</v>
      </c>
      <c r="I3" s="9">
        <f t="shared" si="0"/>
        <v>0.1</v>
      </c>
      <c r="J3" s="16">
        <v>45169</v>
      </c>
    </row>
    <row r="4" spans="1:10" s="1" customFormat="1" ht="16.5" customHeight="1">
      <c r="A4" s="4" t="s">
        <v>120</v>
      </c>
      <c r="B4" s="5" t="s">
        <v>345</v>
      </c>
      <c r="C4" s="5" t="s">
        <v>346</v>
      </c>
      <c r="D4" s="4" t="s">
        <v>518</v>
      </c>
      <c r="E4" s="4" t="s">
        <v>519</v>
      </c>
      <c r="F4" s="5" t="s">
        <v>349</v>
      </c>
      <c r="G4" s="6">
        <v>0.45</v>
      </c>
      <c r="H4" s="7">
        <v>0.58899999999999997</v>
      </c>
      <c r="I4" s="9">
        <f t="shared" si="0"/>
        <v>0.26505000000000001</v>
      </c>
      <c r="J4" s="10">
        <v>44076</v>
      </c>
    </row>
    <row r="5" spans="1:10" s="1" customFormat="1" ht="16.5" customHeight="1">
      <c r="A5" s="12" t="s">
        <v>120</v>
      </c>
      <c r="B5" s="13" t="s">
        <v>345</v>
      </c>
      <c r="C5" s="13" t="s">
        <v>346</v>
      </c>
      <c r="D5" s="12" t="s">
        <v>520</v>
      </c>
      <c r="E5" s="12" t="s">
        <v>521</v>
      </c>
      <c r="F5" s="13" t="s">
        <v>522</v>
      </c>
      <c r="G5" s="14">
        <v>1</v>
      </c>
      <c r="H5" s="7">
        <v>0.29392022048245597</v>
      </c>
      <c r="I5" s="9">
        <f t="shared" si="0"/>
        <v>0.29392022048245597</v>
      </c>
      <c r="J5" s="16">
        <v>44140</v>
      </c>
    </row>
    <row r="6" spans="1:10" s="1" customFormat="1" ht="16.5" customHeight="1">
      <c r="A6" s="4" t="s">
        <v>120</v>
      </c>
      <c r="B6" s="5" t="s">
        <v>345</v>
      </c>
      <c r="C6" s="5" t="s">
        <v>346</v>
      </c>
      <c r="D6" s="4" t="s">
        <v>223</v>
      </c>
      <c r="E6" s="4" t="s">
        <v>224</v>
      </c>
      <c r="F6" s="5" t="s">
        <v>444</v>
      </c>
      <c r="G6" s="6">
        <v>6</v>
      </c>
      <c r="H6" s="7">
        <v>0.120565034394672</v>
      </c>
      <c r="I6" s="9">
        <f t="shared" si="0"/>
        <v>0.72339020636803197</v>
      </c>
      <c r="J6" s="10">
        <v>44419</v>
      </c>
    </row>
    <row r="7" spans="1:10" s="1" customFormat="1" ht="16.5" customHeight="1">
      <c r="A7" s="12" t="s">
        <v>120</v>
      </c>
      <c r="B7" s="13" t="s">
        <v>345</v>
      </c>
      <c r="C7" s="13" t="s">
        <v>346</v>
      </c>
      <c r="D7" s="12" t="s">
        <v>523</v>
      </c>
      <c r="E7" s="12" t="s">
        <v>524</v>
      </c>
      <c r="F7" s="13" t="s">
        <v>525</v>
      </c>
      <c r="G7" s="14">
        <v>1</v>
      </c>
      <c r="H7" s="7">
        <f>I39</f>
        <v>5.8204000000000002</v>
      </c>
      <c r="I7" s="9">
        <f t="shared" si="0"/>
        <v>5.8204000000000002</v>
      </c>
      <c r="J7" s="16">
        <v>44136</v>
      </c>
    </row>
    <row r="8" spans="1:10" s="1" customFormat="1" ht="16.5" customHeight="1">
      <c r="A8" s="4" t="s">
        <v>120</v>
      </c>
      <c r="B8" s="5" t="s">
        <v>345</v>
      </c>
      <c r="C8" s="5" t="s">
        <v>346</v>
      </c>
      <c r="D8" s="4" t="s">
        <v>526</v>
      </c>
      <c r="E8" s="4" t="s">
        <v>527</v>
      </c>
      <c r="F8" s="5" t="s">
        <v>349</v>
      </c>
      <c r="G8" s="6">
        <v>1</v>
      </c>
      <c r="H8" s="7">
        <v>3.10834578384212</v>
      </c>
      <c r="I8" s="9">
        <f t="shared" si="0"/>
        <v>3.10834578384212</v>
      </c>
      <c r="J8" s="10">
        <v>44076</v>
      </c>
    </row>
    <row r="9" spans="1:10" s="1" customFormat="1" ht="16.5" customHeight="1">
      <c r="A9" s="12" t="s">
        <v>120</v>
      </c>
      <c r="B9" s="13" t="s">
        <v>345</v>
      </c>
      <c r="C9" s="13" t="s">
        <v>346</v>
      </c>
      <c r="D9" s="12" t="s">
        <v>528</v>
      </c>
      <c r="E9" s="12" t="s">
        <v>529</v>
      </c>
      <c r="F9" s="13" t="s">
        <v>349</v>
      </c>
      <c r="G9" s="14">
        <v>1</v>
      </c>
      <c r="H9" s="7">
        <v>2.3446536775895899</v>
      </c>
      <c r="I9" s="9">
        <f t="shared" si="0"/>
        <v>2.3446536775895899</v>
      </c>
      <c r="J9" s="16">
        <v>44076</v>
      </c>
    </row>
    <row r="10" spans="1:10" s="1" customFormat="1" ht="16.5" customHeight="1">
      <c r="A10" s="4" t="s">
        <v>120</v>
      </c>
      <c r="B10" s="5" t="s">
        <v>345</v>
      </c>
      <c r="C10" s="5" t="s">
        <v>346</v>
      </c>
      <c r="D10" s="4" t="s">
        <v>483</v>
      </c>
      <c r="E10" s="4" t="s">
        <v>484</v>
      </c>
      <c r="F10" s="5" t="s">
        <v>349</v>
      </c>
      <c r="G10" s="6">
        <v>2</v>
      </c>
      <c r="H10" s="7">
        <v>0.24093969243986299</v>
      </c>
      <c r="I10" s="9">
        <f t="shared" si="0"/>
        <v>0.48187938487972598</v>
      </c>
      <c r="J10" s="10">
        <v>44140</v>
      </c>
    </row>
    <row r="11" spans="1:10" s="1" customFormat="1" ht="16.5" customHeight="1">
      <c r="A11" s="12" t="s">
        <v>120</v>
      </c>
      <c r="B11" s="13" t="s">
        <v>345</v>
      </c>
      <c r="C11" s="13" t="s">
        <v>346</v>
      </c>
      <c r="D11" s="12" t="s">
        <v>445</v>
      </c>
      <c r="E11" s="12" t="s">
        <v>446</v>
      </c>
      <c r="F11" s="13" t="s">
        <v>447</v>
      </c>
      <c r="G11" s="14">
        <v>0.31</v>
      </c>
      <c r="H11" s="7">
        <v>1.7257</v>
      </c>
      <c r="I11" s="9">
        <f t="shared" si="0"/>
        <v>0.53496699999999997</v>
      </c>
      <c r="J11" s="16">
        <v>44432</v>
      </c>
    </row>
    <row r="12" spans="1:10" s="1" customFormat="1" ht="16.5" customHeight="1">
      <c r="A12" s="4" t="s">
        <v>120</v>
      </c>
      <c r="B12" s="5" t="s">
        <v>345</v>
      </c>
      <c r="C12" s="5" t="s">
        <v>346</v>
      </c>
      <c r="D12" s="4" t="s">
        <v>332</v>
      </c>
      <c r="E12" s="4" t="s">
        <v>333</v>
      </c>
      <c r="F12" s="5" t="s">
        <v>448</v>
      </c>
      <c r="G12" s="6">
        <v>0.35</v>
      </c>
      <c r="H12" s="7">
        <v>1.6814</v>
      </c>
      <c r="I12" s="9">
        <f t="shared" si="0"/>
        <v>0.58848999999999996</v>
      </c>
      <c r="J12" s="10">
        <v>43439</v>
      </c>
    </row>
    <row r="13" spans="1:10" s="1" customFormat="1" ht="16.5" customHeight="1">
      <c r="A13" s="12" t="s">
        <v>120</v>
      </c>
      <c r="B13" s="13" t="s">
        <v>345</v>
      </c>
      <c r="C13" s="13" t="s">
        <v>346</v>
      </c>
      <c r="D13" s="12" t="s">
        <v>449</v>
      </c>
      <c r="E13" s="12" t="s">
        <v>450</v>
      </c>
      <c r="F13" s="13" t="s">
        <v>447</v>
      </c>
      <c r="G13" s="14">
        <v>0.87</v>
      </c>
      <c r="H13" s="7">
        <v>1.7257</v>
      </c>
      <c r="I13" s="9">
        <f t="shared" si="0"/>
        <v>1.5013590000000001</v>
      </c>
      <c r="J13" s="16">
        <v>43439</v>
      </c>
    </row>
    <row r="14" spans="1:10" s="1" customFormat="1" ht="16.5" customHeight="1">
      <c r="A14" s="4" t="s">
        <v>120</v>
      </c>
      <c r="B14" s="5" t="s">
        <v>345</v>
      </c>
      <c r="C14" s="5" t="s">
        <v>346</v>
      </c>
      <c r="D14" s="4" t="s">
        <v>451</v>
      </c>
      <c r="E14" s="4" t="s">
        <v>452</v>
      </c>
      <c r="F14" s="5" t="s">
        <v>448</v>
      </c>
      <c r="G14" s="6">
        <v>0.73</v>
      </c>
      <c r="H14" s="7">
        <v>1.6814</v>
      </c>
      <c r="I14" s="9">
        <f t="shared" si="0"/>
        <v>1.227422</v>
      </c>
      <c r="J14" s="10">
        <v>44432</v>
      </c>
    </row>
    <row r="15" spans="1:10" s="1" customFormat="1" ht="16.5" customHeight="1">
      <c r="A15" s="12" t="s">
        <v>120</v>
      </c>
      <c r="B15" s="13" t="s">
        <v>345</v>
      </c>
      <c r="C15" s="13" t="s">
        <v>346</v>
      </c>
      <c r="D15" s="12" t="s">
        <v>485</v>
      </c>
      <c r="E15" s="12" t="s">
        <v>486</v>
      </c>
      <c r="F15" s="13" t="s">
        <v>349</v>
      </c>
      <c r="G15" s="14">
        <v>1</v>
      </c>
      <c r="H15" s="7">
        <v>0.26550000000000001</v>
      </c>
      <c r="I15" s="9">
        <f t="shared" si="0"/>
        <v>0.26550000000000001</v>
      </c>
      <c r="J15" s="16">
        <v>44432</v>
      </c>
    </row>
    <row r="16" spans="1:10" s="1" customFormat="1" ht="16.5" customHeight="1">
      <c r="A16" s="4" t="s">
        <v>120</v>
      </c>
      <c r="B16" s="5" t="s">
        <v>345</v>
      </c>
      <c r="C16" s="5" t="s">
        <v>346</v>
      </c>
      <c r="D16" s="4" t="s">
        <v>530</v>
      </c>
      <c r="E16" s="4" t="s">
        <v>531</v>
      </c>
      <c r="F16" s="5" t="s">
        <v>349</v>
      </c>
      <c r="G16" s="6">
        <v>1</v>
      </c>
      <c r="H16" s="7">
        <v>0.16491114688644701</v>
      </c>
      <c r="I16" s="9">
        <f t="shared" si="0"/>
        <v>0.16491114688644701</v>
      </c>
      <c r="J16" s="10">
        <v>45169</v>
      </c>
    </row>
    <row r="17" spans="1:10" s="1" customFormat="1" ht="16.5" customHeight="1">
      <c r="A17" s="12" t="s">
        <v>120</v>
      </c>
      <c r="B17" s="13" t="s">
        <v>345</v>
      </c>
      <c r="C17" s="13" t="s">
        <v>346</v>
      </c>
      <c r="D17" s="12" t="s">
        <v>532</v>
      </c>
      <c r="E17" s="12" t="s">
        <v>533</v>
      </c>
      <c r="F17" s="13" t="s">
        <v>349</v>
      </c>
      <c r="G17" s="14">
        <v>1</v>
      </c>
      <c r="H17" s="7">
        <f>I45</f>
        <v>3.5574134056776598</v>
      </c>
      <c r="I17" s="9">
        <f t="shared" si="0"/>
        <v>3.5574134056776598</v>
      </c>
      <c r="J17" s="16">
        <v>45169</v>
      </c>
    </row>
    <row r="18" spans="1:10" s="1" customFormat="1" ht="16.5" customHeight="1">
      <c r="A18" s="4" t="s">
        <v>120</v>
      </c>
      <c r="B18" s="5" t="s">
        <v>345</v>
      </c>
      <c r="C18" s="5" t="s">
        <v>346</v>
      </c>
      <c r="D18" s="4" t="s">
        <v>534</v>
      </c>
      <c r="E18" s="4" t="s">
        <v>535</v>
      </c>
      <c r="F18" s="5" t="s">
        <v>349</v>
      </c>
      <c r="G18" s="6">
        <v>1</v>
      </c>
      <c r="H18" s="7">
        <v>0.26</v>
      </c>
      <c r="I18" s="9">
        <f t="shared" si="0"/>
        <v>0.26</v>
      </c>
      <c r="J18" s="10">
        <v>44076</v>
      </c>
    </row>
    <row r="19" spans="1:10" s="1" customFormat="1" ht="16.5" customHeight="1">
      <c r="A19" s="12" t="s">
        <v>120</v>
      </c>
      <c r="B19" s="13" t="s">
        <v>345</v>
      </c>
      <c r="C19" s="13" t="s">
        <v>346</v>
      </c>
      <c r="D19" s="12" t="s">
        <v>536</v>
      </c>
      <c r="E19" s="12" t="s">
        <v>537</v>
      </c>
      <c r="F19" s="13" t="s">
        <v>538</v>
      </c>
      <c r="G19" s="14">
        <v>1</v>
      </c>
      <c r="H19" s="7">
        <v>0.40360000000000001</v>
      </c>
      <c r="I19" s="9">
        <f t="shared" si="0"/>
        <v>0.40360000000000001</v>
      </c>
      <c r="J19" s="16">
        <v>44076</v>
      </c>
    </row>
    <row r="20" spans="1:10" s="1" customFormat="1" ht="16.5" customHeight="1">
      <c r="A20" s="4" t="s">
        <v>120</v>
      </c>
      <c r="B20" s="5" t="s">
        <v>345</v>
      </c>
      <c r="C20" s="5" t="s">
        <v>346</v>
      </c>
      <c r="D20" s="4" t="s">
        <v>463</v>
      </c>
      <c r="E20" s="4" t="s">
        <v>464</v>
      </c>
      <c r="F20" s="5" t="s">
        <v>465</v>
      </c>
      <c r="G20" s="6">
        <v>1.67E-2</v>
      </c>
      <c r="H20" s="7">
        <v>6.2127999999999997</v>
      </c>
      <c r="I20" s="9">
        <f t="shared" si="0"/>
        <v>0.10375376</v>
      </c>
      <c r="J20" s="10">
        <v>44105</v>
      </c>
    </row>
    <row r="21" spans="1:10" s="1" customFormat="1" ht="16.5" customHeight="1">
      <c r="A21" s="12" t="s">
        <v>120</v>
      </c>
      <c r="B21" s="13" t="s">
        <v>345</v>
      </c>
      <c r="C21" s="13" t="s">
        <v>346</v>
      </c>
      <c r="D21" s="12" t="s">
        <v>440</v>
      </c>
      <c r="E21" s="12" t="s">
        <v>441</v>
      </c>
      <c r="F21" s="13" t="s">
        <v>442</v>
      </c>
      <c r="G21" s="14">
        <v>0.05</v>
      </c>
      <c r="H21" s="7">
        <v>0.40350000000000003</v>
      </c>
      <c r="I21" s="9">
        <f t="shared" si="0"/>
        <v>2.0174999999999998E-2</v>
      </c>
      <c r="J21" s="16">
        <v>44105</v>
      </c>
    </row>
    <row r="22" spans="1:10" s="1" customFormat="1" ht="16.5" customHeight="1">
      <c r="A22" s="4" t="s">
        <v>120</v>
      </c>
      <c r="B22" s="5" t="s">
        <v>345</v>
      </c>
      <c r="C22" s="5" t="s">
        <v>346</v>
      </c>
      <c r="D22" s="4" t="s">
        <v>487</v>
      </c>
      <c r="E22" s="4" t="s">
        <v>488</v>
      </c>
      <c r="F22" s="5" t="s">
        <v>489</v>
      </c>
      <c r="G22" s="6">
        <v>2</v>
      </c>
      <c r="H22" s="7">
        <v>0.1862</v>
      </c>
      <c r="I22" s="9">
        <f t="shared" si="0"/>
        <v>0.37240000000000001</v>
      </c>
      <c r="J22" s="10">
        <v>44272</v>
      </c>
    </row>
    <row r="23" spans="1:10" s="1" customFormat="1" ht="16.5" customHeight="1">
      <c r="A23" s="12" t="s">
        <v>120</v>
      </c>
      <c r="B23" s="13" t="s">
        <v>345</v>
      </c>
      <c r="C23" s="13" t="s">
        <v>346</v>
      </c>
      <c r="D23" s="12" t="s">
        <v>539</v>
      </c>
      <c r="E23" s="12" t="s">
        <v>540</v>
      </c>
      <c r="F23" s="13" t="s">
        <v>541</v>
      </c>
      <c r="G23" s="14">
        <v>1</v>
      </c>
      <c r="H23" s="7">
        <v>0.35</v>
      </c>
      <c r="I23" s="9">
        <f t="shared" si="0"/>
        <v>0.35</v>
      </c>
      <c r="J23" s="16">
        <v>44076</v>
      </c>
    </row>
    <row r="24" spans="1:10" s="1" customFormat="1" ht="16.5" customHeight="1">
      <c r="A24" s="4" t="s">
        <v>120</v>
      </c>
      <c r="B24" s="5" t="s">
        <v>345</v>
      </c>
      <c r="C24" s="5" t="s">
        <v>346</v>
      </c>
      <c r="D24" s="4" t="s">
        <v>542</v>
      </c>
      <c r="E24" s="4" t="s">
        <v>543</v>
      </c>
      <c r="F24" s="5" t="s">
        <v>349</v>
      </c>
      <c r="G24" s="6">
        <v>1</v>
      </c>
      <c r="H24" s="7">
        <v>2.25664E-2</v>
      </c>
      <c r="I24" s="9">
        <f t="shared" si="0"/>
        <v>2.25664E-2</v>
      </c>
      <c r="J24" s="10">
        <v>44746</v>
      </c>
    </row>
    <row r="25" spans="1:10">
      <c r="I25" s="11">
        <f>SUM(I2:I24)</f>
        <v>22.560196985726002</v>
      </c>
    </row>
    <row r="27" spans="1:10" s="1" customFormat="1" ht="12.75">
      <c r="A27" s="2" t="s">
        <v>336</v>
      </c>
      <c r="B27" s="2" t="s">
        <v>337</v>
      </c>
      <c r="C27" s="2" t="s">
        <v>338</v>
      </c>
      <c r="D27" s="2" t="s">
        <v>339</v>
      </c>
      <c r="E27" s="2" t="s">
        <v>340</v>
      </c>
      <c r="F27" s="2" t="s">
        <v>340</v>
      </c>
      <c r="G27" s="3" t="s">
        <v>341</v>
      </c>
      <c r="H27" s="3" t="s">
        <v>342</v>
      </c>
      <c r="I27" s="3" t="s">
        <v>343</v>
      </c>
      <c r="J27" s="8" t="s">
        <v>344</v>
      </c>
    </row>
    <row r="28" spans="1:10" s="1" customFormat="1" ht="16.5" customHeight="1">
      <c r="A28" s="4" t="s">
        <v>523</v>
      </c>
      <c r="B28" s="5" t="s">
        <v>345</v>
      </c>
      <c r="C28" s="5" t="s">
        <v>346</v>
      </c>
      <c r="D28" s="4" t="s">
        <v>544</v>
      </c>
      <c r="E28" s="4" t="s">
        <v>545</v>
      </c>
      <c r="F28" s="5" t="s">
        <v>546</v>
      </c>
      <c r="G28" s="6">
        <v>2</v>
      </c>
      <c r="H28" s="7">
        <v>0.05</v>
      </c>
      <c r="I28" s="9">
        <f t="shared" ref="I28:I38" si="1">H28*G28</f>
        <v>0.1</v>
      </c>
      <c r="J28" s="10">
        <v>44136</v>
      </c>
    </row>
    <row r="29" spans="1:10" s="1" customFormat="1" ht="16.5" customHeight="1">
      <c r="A29" s="12" t="s">
        <v>523</v>
      </c>
      <c r="B29" s="13" t="s">
        <v>345</v>
      </c>
      <c r="C29" s="13" t="s">
        <v>346</v>
      </c>
      <c r="D29" s="12" t="s">
        <v>547</v>
      </c>
      <c r="E29" s="12" t="s">
        <v>548</v>
      </c>
      <c r="F29" s="13" t="s">
        <v>349</v>
      </c>
      <c r="G29" s="14">
        <v>1</v>
      </c>
      <c r="H29" s="7">
        <v>1.05</v>
      </c>
      <c r="I29" s="9">
        <f t="shared" si="1"/>
        <v>1.05</v>
      </c>
      <c r="J29" s="16">
        <v>44136</v>
      </c>
    </row>
    <row r="30" spans="1:10" s="1" customFormat="1" ht="16.5" customHeight="1">
      <c r="A30" s="4" t="s">
        <v>523</v>
      </c>
      <c r="B30" s="5" t="s">
        <v>345</v>
      </c>
      <c r="C30" s="5" t="s">
        <v>346</v>
      </c>
      <c r="D30" s="4" t="s">
        <v>549</v>
      </c>
      <c r="E30" s="4" t="s">
        <v>550</v>
      </c>
      <c r="F30" s="5" t="s">
        <v>349</v>
      </c>
      <c r="G30" s="6">
        <v>1</v>
      </c>
      <c r="H30" s="7">
        <v>0.64</v>
      </c>
      <c r="I30" s="9">
        <f t="shared" si="1"/>
        <v>0.64</v>
      </c>
      <c r="J30" s="10">
        <v>44136</v>
      </c>
    </row>
    <row r="31" spans="1:10" s="1" customFormat="1" ht="16.5" customHeight="1">
      <c r="A31" s="12" t="s">
        <v>523</v>
      </c>
      <c r="B31" s="13" t="s">
        <v>345</v>
      </c>
      <c r="C31" s="13" t="s">
        <v>346</v>
      </c>
      <c r="D31" s="12" t="s">
        <v>551</v>
      </c>
      <c r="E31" s="12" t="s">
        <v>552</v>
      </c>
      <c r="F31" s="13" t="s">
        <v>349</v>
      </c>
      <c r="G31" s="14">
        <v>1</v>
      </c>
      <c r="H31" s="7">
        <v>0.63</v>
      </c>
      <c r="I31" s="9">
        <f t="shared" si="1"/>
        <v>0.63</v>
      </c>
      <c r="J31" s="16">
        <v>44136</v>
      </c>
    </row>
    <row r="32" spans="1:10" s="1" customFormat="1" ht="16.5" customHeight="1">
      <c r="A32" s="4" t="s">
        <v>523</v>
      </c>
      <c r="B32" s="5" t="s">
        <v>345</v>
      </c>
      <c r="C32" s="5" t="s">
        <v>346</v>
      </c>
      <c r="D32" s="4" t="s">
        <v>553</v>
      </c>
      <c r="E32" s="4" t="s">
        <v>554</v>
      </c>
      <c r="F32" s="5" t="s">
        <v>349</v>
      </c>
      <c r="G32" s="6">
        <v>1</v>
      </c>
      <c r="H32" s="7">
        <v>0.57999999999999996</v>
      </c>
      <c r="I32" s="9">
        <f t="shared" si="1"/>
        <v>0.57999999999999996</v>
      </c>
      <c r="J32" s="10">
        <v>44136</v>
      </c>
    </row>
    <row r="33" spans="1:10" s="1" customFormat="1" ht="16.5" customHeight="1">
      <c r="A33" s="12" t="s">
        <v>523</v>
      </c>
      <c r="B33" s="13" t="s">
        <v>345</v>
      </c>
      <c r="C33" s="13" t="s">
        <v>346</v>
      </c>
      <c r="D33" s="12" t="s">
        <v>555</v>
      </c>
      <c r="E33" s="12" t="s">
        <v>556</v>
      </c>
      <c r="F33" s="13" t="s">
        <v>349</v>
      </c>
      <c r="G33" s="14">
        <v>1</v>
      </c>
      <c r="H33" s="7">
        <v>0.59</v>
      </c>
      <c r="I33" s="9">
        <f t="shared" si="1"/>
        <v>0.59</v>
      </c>
      <c r="J33" s="16">
        <v>44136</v>
      </c>
    </row>
    <row r="34" spans="1:10" s="1" customFormat="1" ht="16.5" customHeight="1">
      <c r="A34" s="4" t="s">
        <v>523</v>
      </c>
      <c r="B34" s="5" t="s">
        <v>345</v>
      </c>
      <c r="C34" s="5" t="s">
        <v>346</v>
      </c>
      <c r="D34" s="4" t="s">
        <v>557</v>
      </c>
      <c r="E34" s="4" t="s">
        <v>558</v>
      </c>
      <c r="F34" s="5" t="s">
        <v>349</v>
      </c>
      <c r="G34" s="6">
        <v>1</v>
      </c>
      <c r="H34" s="7">
        <v>0.4</v>
      </c>
      <c r="I34" s="9">
        <f t="shared" si="1"/>
        <v>0.4</v>
      </c>
      <c r="J34" s="10">
        <v>44136</v>
      </c>
    </row>
    <row r="35" spans="1:10" s="1" customFormat="1" ht="16.5" customHeight="1">
      <c r="A35" s="12" t="s">
        <v>523</v>
      </c>
      <c r="B35" s="13" t="s">
        <v>345</v>
      </c>
      <c r="C35" s="13" t="s">
        <v>346</v>
      </c>
      <c r="D35" s="12" t="s">
        <v>559</v>
      </c>
      <c r="E35" s="12" t="s">
        <v>560</v>
      </c>
      <c r="F35" s="13" t="s">
        <v>349</v>
      </c>
      <c r="G35" s="14">
        <v>1</v>
      </c>
      <c r="H35" s="7">
        <v>0.4</v>
      </c>
      <c r="I35" s="9">
        <f t="shared" si="1"/>
        <v>0.4</v>
      </c>
      <c r="J35" s="16">
        <v>44136</v>
      </c>
    </row>
    <row r="36" spans="1:10" s="1" customFormat="1" ht="16.5" customHeight="1">
      <c r="A36" s="4" t="s">
        <v>523</v>
      </c>
      <c r="B36" s="5" t="s">
        <v>345</v>
      </c>
      <c r="C36" s="5" t="s">
        <v>346</v>
      </c>
      <c r="D36" s="4" t="s">
        <v>561</v>
      </c>
      <c r="E36" s="4" t="s">
        <v>562</v>
      </c>
      <c r="F36" s="5" t="s">
        <v>563</v>
      </c>
      <c r="G36" s="6">
        <v>4</v>
      </c>
      <c r="H36" s="7">
        <v>0.1196</v>
      </c>
      <c r="I36" s="9">
        <f t="shared" si="1"/>
        <v>0.47839999999999999</v>
      </c>
      <c r="J36" s="10">
        <v>44136</v>
      </c>
    </row>
    <row r="37" spans="1:10" s="1" customFormat="1" ht="16.5" customHeight="1">
      <c r="A37" s="12" t="s">
        <v>523</v>
      </c>
      <c r="B37" s="13" t="s">
        <v>345</v>
      </c>
      <c r="C37" s="13" t="s">
        <v>346</v>
      </c>
      <c r="D37" s="12" t="s">
        <v>564</v>
      </c>
      <c r="E37" s="12" t="s">
        <v>565</v>
      </c>
      <c r="F37" s="13" t="s">
        <v>566</v>
      </c>
      <c r="G37" s="14">
        <v>4</v>
      </c>
      <c r="H37" s="7">
        <v>0.16300000000000001</v>
      </c>
      <c r="I37" s="9">
        <f t="shared" si="1"/>
        <v>0.65200000000000002</v>
      </c>
      <c r="J37" s="16">
        <v>44424</v>
      </c>
    </row>
    <row r="38" spans="1:10" s="1" customFormat="1" ht="16.5" customHeight="1">
      <c r="A38" s="4" t="s">
        <v>523</v>
      </c>
      <c r="B38" s="5" t="s">
        <v>345</v>
      </c>
      <c r="C38" s="5" t="s">
        <v>346</v>
      </c>
      <c r="D38" s="4" t="s">
        <v>567</v>
      </c>
      <c r="E38" s="4" t="s">
        <v>568</v>
      </c>
      <c r="F38" s="5" t="s">
        <v>349</v>
      </c>
      <c r="G38" s="6">
        <v>2</v>
      </c>
      <c r="H38" s="7">
        <v>0.15</v>
      </c>
      <c r="I38" s="9">
        <f t="shared" si="1"/>
        <v>0.3</v>
      </c>
      <c r="J38" s="10">
        <v>44561</v>
      </c>
    </row>
    <row r="39" spans="1:10">
      <c r="I39" s="11">
        <f>SUM(I26:I38)</f>
        <v>5.8204000000000002</v>
      </c>
    </row>
    <row r="41" spans="1:10" s="1" customFormat="1" ht="12.75">
      <c r="A41" s="2" t="s">
        <v>336</v>
      </c>
      <c r="B41" s="2" t="s">
        <v>337</v>
      </c>
      <c r="C41" s="2" t="s">
        <v>338</v>
      </c>
      <c r="D41" s="2" t="s">
        <v>339</v>
      </c>
      <c r="E41" s="2" t="s">
        <v>340</v>
      </c>
      <c r="F41" s="2" t="s">
        <v>340</v>
      </c>
      <c r="G41" s="3" t="s">
        <v>341</v>
      </c>
      <c r="H41" s="3" t="s">
        <v>342</v>
      </c>
      <c r="I41" s="3" t="s">
        <v>343</v>
      </c>
      <c r="J41" s="8" t="s">
        <v>344</v>
      </c>
    </row>
    <row r="42" spans="1:10" s="1" customFormat="1" ht="16.5" customHeight="1">
      <c r="A42" s="4" t="s">
        <v>532</v>
      </c>
      <c r="B42" s="5" t="s">
        <v>345</v>
      </c>
      <c r="C42" s="5" t="s">
        <v>346</v>
      </c>
      <c r="D42" s="4" t="s">
        <v>569</v>
      </c>
      <c r="E42" s="4" t="s">
        <v>570</v>
      </c>
      <c r="F42" s="5" t="s">
        <v>349</v>
      </c>
      <c r="G42" s="6">
        <v>1</v>
      </c>
      <c r="H42" s="7">
        <v>0.291913405677656</v>
      </c>
      <c r="I42" s="9">
        <f t="shared" ref="I42:I44" si="2">H42*G42</f>
        <v>0.291913405677656</v>
      </c>
      <c r="J42" s="10">
        <v>44835</v>
      </c>
    </row>
    <row r="43" spans="1:10" s="1" customFormat="1" ht="16.5" customHeight="1">
      <c r="A43" s="12" t="s">
        <v>532</v>
      </c>
      <c r="B43" s="13" t="s">
        <v>345</v>
      </c>
      <c r="C43" s="13" t="s">
        <v>346</v>
      </c>
      <c r="D43" s="12" t="s">
        <v>571</v>
      </c>
      <c r="E43" s="12" t="s">
        <v>572</v>
      </c>
      <c r="F43" s="13" t="s">
        <v>349</v>
      </c>
      <c r="G43" s="14">
        <v>1</v>
      </c>
      <c r="H43" s="7">
        <v>3</v>
      </c>
      <c r="I43" s="9">
        <f t="shared" si="2"/>
        <v>3</v>
      </c>
      <c r="J43" s="16">
        <v>44835</v>
      </c>
    </row>
    <row r="44" spans="1:10" s="1" customFormat="1" ht="16.5" customHeight="1">
      <c r="A44" s="4" t="s">
        <v>532</v>
      </c>
      <c r="B44" s="5" t="s">
        <v>345</v>
      </c>
      <c r="C44" s="5" t="s">
        <v>346</v>
      </c>
      <c r="D44" s="4" t="s">
        <v>573</v>
      </c>
      <c r="E44" s="4" t="s">
        <v>574</v>
      </c>
      <c r="F44" s="5" t="s">
        <v>575</v>
      </c>
      <c r="G44" s="6">
        <v>1</v>
      </c>
      <c r="H44" s="7">
        <v>0.26550000000000001</v>
      </c>
      <c r="I44" s="9">
        <f t="shared" si="2"/>
        <v>0.26550000000000001</v>
      </c>
      <c r="J44" s="10">
        <v>44835</v>
      </c>
    </row>
    <row r="45" spans="1:10">
      <c r="I45" s="11">
        <f>SUM(I42:I44)</f>
        <v>3.5574134056776598</v>
      </c>
    </row>
  </sheetData>
  <phoneticPr fontId="20" type="noConversion"/>
  <pageMargins left="0.75" right="0.75" top="1" bottom="1" header="0.5" footer="0.5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H2" sqref="H2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8.6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149</v>
      </c>
      <c r="B2" s="5" t="s">
        <v>345</v>
      </c>
      <c r="C2" s="5" t="s">
        <v>346</v>
      </c>
      <c r="D2" s="4" t="s">
        <v>1070</v>
      </c>
      <c r="E2" s="4" t="s">
        <v>1071</v>
      </c>
      <c r="F2" s="5" t="s">
        <v>349</v>
      </c>
      <c r="G2" s="6">
        <v>0.1</v>
      </c>
      <c r="H2" s="7">
        <v>4.1593</v>
      </c>
      <c r="I2" s="9">
        <f t="shared" ref="I2:I17" si="0">H2*G2</f>
        <v>0.41593000000000002</v>
      </c>
      <c r="J2" s="10">
        <v>45475</v>
      </c>
    </row>
    <row r="3" spans="1:10" s="1" customFormat="1" ht="16.5" customHeight="1">
      <c r="A3" s="12" t="s">
        <v>149</v>
      </c>
      <c r="B3" s="13" t="s">
        <v>345</v>
      </c>
      <c r="C3" s="13" t="s">
        <v>346</v>
      </c>
      <c r="D3" s="12" t="s">
        <v>516</v>
      </c>
      <c r="E3" s="12" t="s">
        <v>517</v>
      </c>
      <c r="F3" s="13" t="s">
        <v>349</v>
      </c>
      <c r="G3" s="14">
        <v>2</v>
      </c>
      <c r="H3" s="7">
        <v>0.05</v>
      </c>
      <c r="I3" s="9">
        <f t="shared" si="0"/>
        <v>0.1</v>
      </c>
      <c r="J3" s="16">
        <v>45475</v>
      </c>
    </row>
    <row r="4" spans="1:10" s="1" customFormat="1" ht="16.5" customHeight="1">
      <c r="A4" s="4" t="s">
        <v>149</v>
      </c>
      <c r="B4" s="5" t="s">
        <v>345</v>
      </c>
      <c r="C4" s="5" t="s">
        <v>346</v>
      </c>
      <c r="D4" s="4" t="s">
        <v>518</v>
      </c>
      <c r="E4" s="4" t="s">
        <v>519</v>
      </c>
      <c r="F4" s="5" t="s">
        <v>349</v>
      </c>
      <c r="G4" s="6">
        <v>0.27</v>
      </c>
      <c r="H4" s="7">
        <v>0.58899999999999997</v>
      </c>
      <c r="I4" s="9">
        <f t="shared" si="0"/>
        <v>0.15903</v>
      </c>
      <c r="J4" s="10">
        <v>45475</v>
      </c>
    </row>
    <row r="5" spans="1:10" s="1" customFormat="1" ht="16.5" customHeight="1">
      <c r="A5" s="12" t="s">
        <v>149</v>
      </c>
      <c r="B5" s="13" t="s">
        <v>345</v>
      </c>
      <c r="C5" s="13" t="s">
        <v>346</v>
      </c>
      <c r="D5" s="12" t="s">
        <v>636</v>
      </c>
      <c r="E5" s="12" t="s">
        <v>637</v>
      </c>
      <c r="F5" s="13" t="s">
        <v>349</v>
      </c>
      <c r="G5" s="14">
        <v>0.9</v>
      </c>
      <c r="H5" s="7">
        <v>0.28318599999999999</v>
      </c>
      <c r="I5" s="9">
        <f t="shared" si="0"/>
        <v>0.25486740000000002</v>
      </c>
      <c r="J5" s="16">
        <v>45475</v>
      </c>
    </row>
    <row r="6" spans="1:10" s="1" customFormat="1" ht="16.5" customHeight="1">
      <c r="A6" s="4" t="s">
        <v>149</v>
      </c>
      <c r="B6" s="5" t="s">
        <v>345</v>
      </c>
      <c r="C6" s="5" t="s">
        <v>346</v>
      </c>
      <c r="D6" s="4" t="s">
        <v>227</v>
      </c>
      <c r="E6" s="4" t="s">
        <v>228</v>
      </c>
      <c r="F6" s="5" t="s">
        <v>443</v>
      </c>
      <c r="G6" s="6">
        <v>1</v>
      </c>
      <c r="H6" s="7">
        <v>0.28858469243986301</v>
      </c>
      <c r="I6" s="9">
        <f t="shared" si="0"/>
        <v>0.28858469243986301</v>
      </c>
      <c r="J6" s="10">
        <v>45096</v>
      </c>
    </row>
    <row r="7" spans="1:10" s="1" customFormat="1" ht="16.5" customHeight="1">
      <c r="A7" s="12" t="s">
        <v>149</v>
      </c>
      <c r="B7" s="13" t="s">
        <v>345</v>
      </c>
      <c r="C7" s="13" t="s">
        <v>346</v>
      </c>
      <c r="D7" s="12" t="s">
        <v>223</v>
      </c>
      <c r="E7" s="12" t="s">
        <v>224</v>
      </c>
      <c r="F7" s="13" t="s">
        <v>444</v>
      </c>
      <c r="G7" s="14">
        <v>4</v>
      </c>
      <c r="H7" s="7">
        <v>0.120565034394672</v>
      </c>
      <c r="I7" s="9">
        <f t="shared" si="0"/>
        <v>0.48226013757868802</v>
      </c>
      <c r="J7" s="16">
        <v>45475</v>
      </c>
    </row>
    <row r="8" spans="1:10" s="1" customFormat="1" ht="16.5" customHeight="1">
      <c r="A8" s="4" t="s">
        <v>149</v>
      </c>
      <c r="B8" s="5" t="s">
        <v>345</v>
      </c>
      <c r="C8" s="5" t="s">
        <v>346</v>
      </c>
      <c r="D8" s="4" t="s">
        <v>496</v>
      </c>
      <c r="E8" s="4" t="s">
        <v>497</v>
      </c>
      <c r="F8" s="5" t="s">
        <v>349</v>
      </c>
      <c r="G8" s="6">
        <v>1</v>
      </c>
      <c r="H8" s="7">
        <v>0.22402187506072899</v>
      </c>
      <c r="I8" s="9">
        <f t="shared" si="0"/>
        <v>0.22402187506072899</v>
      </c>
      <c r="J8" s="10">
        <v>45475</v>
      </c>
    </row>
    <row r="9" spans="1:10" s="1" customFormat="1" ht="16.5" customHeight="1">
      <c r="A9" s="12" t="s">
        <v>149</v>
      </c>
      <c r="B9" s="13" t="s">
        <v>345</v>
      </c>
      <c r="C9" s="13" t="s">
        <v>346</v>
      </c>
      <c r="D9" s="12" t="s">
        <v>332</v>
      </c>
      <c r="E9" s="12" t="s">
        <v>333</v>
      </c>
      <c r="F9" s="13" t="s">
        <v>448</v>
      </c>
      <c r="G9" s="14">
        <v>0.35</v>
      </c>
      <c r="H9" s="7">
        <v>1.6814</v>
      </c>
      <c r="I9" s="9">
        <f t="shared" si="0"/>
        <v>0.58848999999999996</v>
      </c>
      <c r="J9" s="16">
        <v>45475</v>
      </c>
    </row>
    <row r="10" spans="1:10" s="1" customFormat="1" ht="16.5" customHeight="1">
      <c r="A10" s="4" t="s">
        <v>149</v>
      </c>
      <c r="B10" s="5" t="s">
        <v>345</v>
      </c>
      <c r="C10" s="5" t="s">
        <v>346</v>
      </c>
      <c r="D10" s="4" t="s">
        <v>449</v>
      </c>
      <c r="E10" s="4" t="s">
        <v>450</v>
      </c>
      <c r="F10" s="5" t="s">
        <v>447</v>
      </c>
      <c r="G10" s="6">
        <v>1.1200000000000001</v>
      </c>
      <c r="H10" s="7">
        <v>1.7257</v>
      </c>
      <c r="I10" s="9">
        <f t="shared" si="0"/>
        <v>1.9327840000000001</v>
      </c>
      <c r="J10" s="10">
        <v>45475</v>
      </c>
    </row>
    <row r="11" spans="1:10" s="1" customFormat="1" ht="16.5" customHeight="1">
      <c r="A11" s="12" t="s">
        <v>149</v>
      </c>
      <c r="B11" s="13" t="s">
        <v>345</v>
      </c>
      <c r="C11" s="13" t="s">
        <v>346</v>
      </c>
      <c r="D11" s="12" t="s">
        <v>455</v>
      </c>
      <c r="E11" s="12" t="s">
        <v>456</v>
      </c>
      <c r="F11" s="13" t="s">
        <v>349</v>
      </c>
      <c r="G11" s="14">
        <v>1</v>
      </c>
      <c r="H11" s="7">
        <v>0.242469323534798</v>
      </c>
      <c r="I11" s="9">
        <f t="shared" si="0"/>
        <v>0.242469323534798</v>
      </c>
      <c r="J11" s="16">
        <v>45475</v>
      </c>
    </row>
    <row r="12" spans="1:10" s="1" customFormat="1" ht="16.5" customHeight="1">
      <c r="A12" s="4" t="s">
        <v>149</v>
      </c>
      <c r="B12" s="5" t="s">
        <v>345</v>
      </c>
      <c r="C12" s="5" t="s">
        <v>346</v>
      </c>
      <c r="D12" s="4" t="s">
        <v>1072</v>
      </c>
      <c r="E12" s="4" t="s">
        <v>1073</v>
      </c>
      <c r="F12" s="5" t="s">
        <v>349</v>
      </c>
      <c r="G12" s="6">
        <v>1</v>
      </c>
      <c r="H12" s="24">
        <v>0.25</v>
      </c>
      <c r="I12" s="9">
        <f t="shared" si="0"/>
        <v>0.25</v>
      </c>
      <c r="J12" s="10">
        <v>45475</v>
      </c>
    </row>
    <row r="13" spans="1:10" s="1" customFormat="1" ht="16.5" customHeight="1">
      <c r="A13" s="12" t="s">
        <v>149</v>
      </c>
      <c r="B13" s="13" t="s">
        <v>345</v>
      </c>
      <c r="C13" s="13" t="s">
        <v>346</v>
      </c>
      <c r="D13" s="12" t="s">
        <v>1074</v>
      </c>
      <c r="E13" s="12" t="s">
        <v>1075</v>
      </c>
      <c r="F13" s="13" t="s">
        <v>349</v>
      </c>
      <c r="G13" s="14">
        <v>1</v>
      </c>
      <c r="H13" s="7">
        <f>I26</f>
        <v>3.77741340567766</v>
      </c>
      <c r="I13" s="9">
        <f t="shared" si="0"/>
        <v>3.77741340567766</v>
      </c>
      <c r="J13" s="16">
        <v>45475</v>
      </c>
    </row>
    <row r="14" spans="1:10" s="1" customFormat="1" ht="16.5" customHeight="1">
      <c r="A14" s="4" t="s">
        <v>149</v>
      </c>
      <c r="B14" s="5" t="s">
        <v>345</v>
      </c>
      <c r="C14" s="5" t="s">
        <v>346</v>
      </c>
      <c r="D14" s="4" t="s">
        <v>460</v>
      </c>
      <c r="E14" s="4" t="s">
        <v>461</v>
      </c>
      <c r="F14" s="5" t="s">
        <v>462</v>
      </c>
      <c r="G14" s="6">
        <v>1</v>
      </c>
      <c r="H14" s="7">
        <v>6.2700000000000006E-2</v>
      </c>
      <c r="I14" s="9">
        <f t="shared" si="0"/>
        <v>6.2700000000000006E-2</v>
      </c>
      <c r="J14" s="10">
        <v>45475</v>
      </c>
    </row>
    <row r="15" spans="1:10" s="1" customFormat="1" ht="16.5" customHeight="1">
      <c r="A15" s="12" t="s">
        <v>149</v>
      </c>
      <c r="B15" s="13" t="s">
        <v>345</v>
      </c>
      <c r="C15" s="13" t="s">
        <v>346</v>
      </c>
      <c r="D15" s="12" t="s">
        <v>1076</v>
      </c>
      <c r="E15" s="12" t="s">
        <v>1077</v>
      </c>
      <c r="F15" s="13" t="s">
        <v>349</v>
      </c>
      <c r="G15" s="14">
        <v>1</v>
      </c>
      <c r="H15" s="7">
        <v>1.4441875</v>
      </c>
      <c r="I15" s="9">
        <f t="shared" si="0"/>
        <v>1.4441875</v>
      </c>
      <c r="J15" s="16">
        <v>45096</v>
      </c>
    </row>
    <row r="16" spans="1:10" s="1" customFormat="1" ht="16.5" customHeight="1">
      <c r="A16" s="4" t="s">
        <v>149</v>
      </c>
      <c r="B16" s="5" t="s">
        <v>345</v>
      </c>
      <c r="C16" s="5" t="s">
        <v>346</v>
      </c>
      <c r="D16" s="4" t="s">
        <v>1078</v>
      </c>
      <c r="E16" s="4" t="s">
        <v>1079</v>
      </c>
      <c r="F16" s="5" t="s">
        <v>349</v>
      </c>
      <c r="G16" s="6">
        <v>1</v>
      </c>
      <c r="H16" s="7">
        <v>0.96309580769230796</v>
      </c>
      <c r="I16" s="9">
        <f t="shared" si="0"/>
        <v>0.96309580769230796</v>
      </c>
      <c r="J16" s="10">
        <v>45096</v>
      </c>
    </row>
    <row r="17" spans="1:10" s="1" customFormat="1" ht="16.5" customHeight="1">
      <c r="A17" s="12" t="s">
        <v>149</v>
      </c>
      <c r="B17" s="13" t="s">
        <v>345</v>
      </c>
      <c r="C17" s="13" t="s">
        <v>346</v>
      </c>
      <c r="D17" s="12" t="s">
        <v>1080</v>
      </c>
      <c r="E17" s="12" t="s">
        <v>1081</v>
      </c>
      <c r="F17" s="13" t="s">
        <v>349</v>
      </c>
      <c r="G17" s="14">
        <v>1</v>
      </c>
      <c r="H17" s="7">
        <v>1.42403330769231</v>
      </c>
      <c r="I17" s="9">
        <f t="shared" si="0"/>
        <v>1.42403330769231</v>
      </c>
      <c r="J17" s="16">
        <v>45096</v>
      </c>
    </row>
    <row r="18" spans="1:10">
      <c r="I18" s="11">
        <f>SUM(I2:I17)</f>
        <v>12.6098674496764</v>
      </c>
    </row>
    <row r="20" spans="1:10" s="1" customFormat="1" ht="12.75">
      <c r="A20" s="2" t="s">
        <v>336</v>
      </c>
      <c r="B20" s="2" t="s">
        <v>337</v>
      </c>
      <c r="C20" s="2" t="s">
        <v>338</v>
      </c>
      <c r="D20" s="2" t="s">
        <v>339</v>
      </c>
      <c r="E20" s="2" t="s">
        <v>340</v>
      </c>
      <c r="F20" s="2" t="s">
        <v>340</v>
      </c>
      <c r="G20" s="3" t="s">
        <v>341</v>
      </c>
      <c r="H20" s="3" t="s">
        <v>342</v>
      </c>
      <c r="I20" s="3" t="s">
        <v>343</v>
      </c>
      <c r="J20" s="8" t="s">
        <v>344</v>
      </c>
    </row>
    <row r="21" spans="1:10" s="1" customFormat="1" ht="16.5" customHeight="1">
      <c r="A21" s="4" t="s">
        <v>1074</v>
      </c>
      <c r="B21" s="5" t="s">
        <v>345</v>
      </c>
      <c r="C21" s="5" t="s">
        <v>346</v>
      </c>
      <c r="D21" s="4" t="s">
        <v>1082</v>
      </c>
      <c r="E21" s="4" t="s">
        <v>1083</v>
      </c>
      <c r="F21" s="5" t="s">
        <v>1084</v>
      </c>
      <c r="G21" s="6">
        <v>1</v>
      </c>
      <c r="H21" s="7">
        <v>0.05</v>
      </c>
      <c r="I21" s="9">
        <f t="shared" ref="I21:I25" si="1">H21*G21</f>
        <v>0.05</v>
      </c>
      <c r="J21" s="10">
        <v>45300</v>
      </c>
    </row>
    <row r="22" spans="1:10" s="1" customFormat="1" ht="16.5" customHeight="1">
      <c r="A22" s="12" t="s">
        <v>1074</v>
      </c>
      <c r="B22" s="13" t="s">
        <v>345</v>
      </c>
      <c r="C22" s="13" t="s">
        <v>346</v>
      </c>
      <c r="D22" s="12" t="s">
        <v>569</v>
      </c>
      <c r="E22" s="12" t="s">
        <v>570</v>
      </c>
      <c r="F22" s="13" t="s">
        <v>349</v>
      </c>
      <c r="G22" s="14">
        <v>1</v>
      </c>
      <c r="H22" s="7">
        <v>0.291913405677656</v>
      </c>
      <c r="I22" s="9">
        <f t="shared" si="1"/>
        <v>0.291913405677656</v>
      </c>
      <c r="J22" s="16">
        <v>45300</v>
      </c>
    </row>
    <row r="23" spans="1:10" s="1" customFormat="1" ht="16.5" customHeight="1">
      <c r="A23" s="4" t="s">
        <v>1074</v>
      </c>
      <c r="B23" s="5" t="s">
        <v>345</v>
      </c>
      <c r="C23" s="5" t="s">
        <v>346</v>
      </c>
      <c r="D23" s="4" t="s">
        <v>1085</v>
      </c>
      <c r="E23" s="4" t="s">
        <v>1086</v>
      </c>
      <c r="F23" s="5" t="s">
        <v>349</v>
      </c>
      <c r="G23" s="6">
        <v>1</v>
      </c>
      <c r="H23" s="7">
        <v>3</v>
      </c>
      <c r="I23" s="9">
        <f t="shared" si="1"/>
        <v>3</v>
      </c>
      <c r="J23" s="10">
        <v>45471</v>
      </c>
    </row>
    <row r="24" spans="1:10" s="1" customFormat="1" ht="16.5" customHeight="1">
      <c r="A24" s="12" t="s">
        <v>1074</v>
      </c>
      <c r="B24" s="13" t="s">
        <v>345</v>
      </c>
      <c r="C24" s="13" t="s">
        <v>346</v>
      </c>
      <c r="D24" s="12" t="s">
        <v>1087</v>
      </c>
      <c r="E24" s="12" t="s">
        <v>1088</v>
      </c>
      <c r="F24" s="13" t="s">
        <v>349</v>
      </c>
      <c r="G24" s="14">
        <v>1</v>
      </c>
      <c r="H24" s="7">
        <v>0.17</v>
      </c>
      <c r="I24" s="9">
        <f t="shared" si="1"/>
        <v>0.17</v>
      </c>
      <c r="J24" s="16">
        <v>45300</v>
      </c>
    </row>
    <row r="25" spans="1:10" s="1" customFormat="1" ht="16.5" customHeight="1">
      <c r="A25" s="4" t="s">
        <v>1074</v>
      </c>
      <c r="B25" s="5" t="s">
        <v>345</v>
      </c>
      <c r="C25" s="5" t="s">
        <v>346</v>
      </c>
      <c r="D25" s="4" t="s">
        <v>573</v>
      </c>
      <c r="E25" s="4" t="s">
        <v>574</v>
      </c>
      <c r="F25" s="5" t="s">
        <v>575</v>
      </c>
      <c r="G25" s="6">
        <v>1</v>
      </c>
      <c r="H25" s="7">
        <v>0.26550000000000001</v>
      </c>
      <c r="I25" s="9">
        <f t="shared" si="1"/>
        <v>0.26550000000000001</v>
      </c>
      <c r="J25" s="10">
        <v>45300</v>
      </c>
    </row>
    <row r="26" spans="1:10">
      <c r="I26" s="11">
        <f>SUM(I21:I25)</f>
        <v>3.77741340567766</v>
      </c>
    </row>
  </sheetData>
  <phoneticPr fontId="20" type="noConversion"/>
  <pageMargins left="0.75" right="0.75" top="1" bottom="1" header="0.5" footer="0.5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I7" sqref="I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375" customWidth="1"/>
    <col min="6" max="6" width="5.1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56</v>
      </c>
      <c r="B2" s="5" t="s">
        <v>345</v>
      </c>
      <c r="C2" s="5" t="s">
        <v>346</v>
      </c>
      <c r="D2" s="4" t="s">
        <v>1089</v>
      </c>
      <c r="E2" s="4" t="s">
        <v>1069</v>
      </c>
      <c r="F2" s="5" t="s">
        <v>349</v>
      </c>
      <c r="G2" s="6">
        <v>1</v>
      </c>
      <c r="H2" s="7">
        <v>21.238900000000001</v>
      </c>
      <c r="I2" s="9">
        <v>21.238900000000001</v>
      </c>
      <c r="J2" s="10">
        <v>45308</v>
      </c>
    </row>
    <row r="3" spans="1:10" s="1" customFormat="1" ht="16.5" customHeight="1">
      <c r="A3" s="12" t="s">
        <v>56</v>
      </c>
      <c r="B3" s="13" t="s">
        <v>345</v>
      </c>
      <c r="C3" s="13" t="s">
        <v>346</v>
      </c>
      <c r="D3" s="12" t="s">
        <v>1090</v>
      </c>
      <c r="E3" s="12" t="s">
        <v>1091</v>
      </c>
      <c r="F3" s="13" t="s">
        <v>349</v>
      </c>
      <c r="G3" s="14">
        <v>1</v>
      </c>
      <c r="H3" s="17">
        <v>2.12</v>
      </c>
      <c r="I3" s="18">
        <v>2.12</v>
      </c>
      <c r="J3" s="16">
        <v>45308</v>
      </c>
    </row>
    <row r="4" spans="1:10">
      <c r="I4" s="11">
        <f>SUM(I2:I3)</f>
        <v>23.358899999999998</v>
      </c>
    </row>
    <row r="6" spans="1:10">
      <c r="I6" s="11">
        <f>I3/0.6+I2*1.3</f>
        <v>31.143903333333299</v>
      </c>
    </row>
  </sheetData>
  <phoneticPr fontId="20" type="noConversion"/>
  <pageMargins left="0.75" right="0.75" top="1" bottom="1" header="0.5" footer="0.5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16" sqref="A16:XFD23"/>
    </sheetView>
  </sheetViews>
  <sheetFormatPr defaultColWidth="8.75" defaultRowHeight="13.5"/>
  <cols>
    <col min="1" max="1" width="10.125" customWidth="1"/>
    <col min="2" max="2" width="4.625" customWidth="1"/>
    <col min="3" max="3" width="7.625" customWidth="1"/>
    <col min="4" max="4" width="10.5" customWidth="1"/>
    <col min="5" max="5" width="13.125" customWidth="1"/>
    <col min="6" max="6" width="8.625" customWidth="1"/>
    <col min="7" max="7" width="9.25" style="11" customWidth="1"/>
    <col min="8" max="9" width="7.75" style="11" customWidth="1"/>
    <col min="10" max="10" width="7.7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94</v>
      </c>
      <c r="B2" s="5" t="s">
        <v>345</v>
      </c>
      <c r="C2" s="5" t="s">
        <v>346</v>
      </c>
      <c r="D2" s="4" t="s">
        <v>227</v>
      </c>
      <c r="E2" s="4" t="s">
        <v>228</v>
      </c>
      <c r="F2" s="5" t="s">
        <v>443</v>
      </c>
      <c r="G2" s="6">
        <v>1</v>
      </c>
      <c r="H2" s="7">
        <v>0.28858469243986301</v>
      </c>
      <c r="I2" s="9">
        <f t="shared" ref="I2:I13" si="0">H2*G2</f>
        <v>0.28858469243986301</v>
      </c>
      <c r="J2" s="10">
        <v>45478</v>
      </c>
    </row>
    <row r="3" spans="1:10" s="1" customFormat="1" ht="16.5" customHeight="1">
      <c r="A3" s="12" t="s">
        <v>94</v>
      </c>
      <c r="B3" s="13" t="s">
        <v>345</v>
      </c>
      <c r="C3" s="13" t="s">
        <v>346</v>
      </c>
      <c r="D3" s="12" t="s">
        <v>223</v>
      </c>
      <c r="E3" s="12" t="s">
        <v>224</v>
      </c>
      <c r="F3" s="13" t="s">
        <v>444</v>
      </c>
      <c r="G3" s="14">
        <v>3</v>
      </c>
      <c r="H3" s="7">
        <v>0.120565034394672</v>
      </c>
      <c r="I3" s="9">
        <f t="shared" si="0"/>
        <v>0.36169510318401599</v>
      </c>
      <c r="J3" s="16">
        <v>45478</v>
      </c>
    </row>
    <row r="4" spans="1:10" s="1" customFormat="1" ht="16.5" customHeight="1">
      <c r="A4" s="4" t="s">
        <v>94</v>
      </c>
      <c r="B4" s="5" t="s">
        <v>345</v>
      </c>
      <c r="C4" s="5" t="s">
        <v>346</v>
      </c>
      <c r="D4" s="4" t="s">
        <v>445</v>
      </c>
      <c r="E4" s="4" t="s">
        <v>446</v>
      </c>
      <c r="F4" s="5" t="s">
        <v>447</v>
      </c>
      <c r="G4" s="6">
        <v>0.24</v>
      </c>
      <c r="H4" s="7">
        <v>1.7257</v>
      </c>
      <c r="I4" s="9">
        <f t="shared" si="0"/>
        <v>0.41416799999999998</v>
      </c>
      <c r="J4" s="10">
        <v>45478</v>
      </c>
    </row>
    <row r="5" spans="1:10" s="1" customFormat="1" ht="16.5" customHeight="1">
      <c r="A5" s="12" t="s">
        <v>94</v>
      </c>
      <c r="B5" s="13" t="s">
        <v>345</v>
      </c>
      <c r="C5" s="13" t="s">
        <v>346</v>
      </c>
      <c r="D5" s="12" t="s">
        <v>332</v>
      </c>
      <c r="E5" s="12" t="s">
        <v>333</v>
      </c>
      <c r="F5" s="13" t="s">
        <v>448</v>
      </c>
      <c r="G5" s="14">
        <v>0.3</v>
      </c>
      <c r="H5" s="7">
        <v>1.6814</v>
      </c>
      <c r="I5" s="9">
        <f t="shared" si="0"/>
        <v>0.50441999999999998</v>
      </c>
      <c r="J5" s="16">
        <v>45478</v>
      </c>
    </row>
    <row r="6" spans="1:10" s="1" customFormat="1" ht="16.5" customHeight="1">
      <c r="A6" s="4" t="s">
        <v>94</v>
      </c>
      <c r="B6" s="5" t="s">
        <v>345</v>
      </c>
      <c r="C6" s="5" t="s">
        <v>346</v>
      </c>
      <c r="D6" s="4" t="s">
        <v>449</v>
      </c>
      <c r="E6" s="4" t="s">
        <v>450</v>
      </c>
      <c r="F6" s="5" t="s">
        <v>447</v>
      </c>
      <c r="G6" s="6">
        <v>0.41</v>
      </c>
      <c r="H6" s="7">
        <v>1.7257</v>
      </c>
      <c r="I6" s="9">
        <f t="shared" si="0"/>
        <v>0.70753699999999997</v>
      </c>
      <c r="J6" s="10">
        <v>45478</v>
      </c>
    </row>
    <row r="7" spans="1:10" s="1" customFormat="1" ht="16.5" customHeight="1">
      <c r="A7" s="12" t="s">
        <v>94</v>
      </c>
      <c r="B7" s="13" t="s">
        <v>345</v>
      </c>
      <c r="C7" s="13" t="s">
        <v>346</v>
      </c>
      <c r="D7" s="12" t="s">
        <v>451</v>
      </c>
      <c r="E7" s="12" t="s">
        <v>452</v>
      </c>
      <c r="F7" s="13" t="s">
        <v>448</v>
      </c>
      <c r="G7" s="14">
        <v>0.155</v>
      </c>
      <c r="H7" s="7">
        <v>1.6814</v>
      </c>
      <c r="I7" s="9">
        <f t="shared" si="0"/>
        <v>0.26061699999999999</v>
      </c>
      <c r="J7" s="16">
        <v>45478</v>
      </c>
    </row>
    <row r="8" spans="1:10" s="1" customFormat="1" ht="16.5" customHeight="1">
      <c r="A8" s="4" t="s">
        <v>94</v>
      </c>
      <c r="B8" s="5" t="s">
        <v>345</v>
      </c>
      <c r="C8" s="5" t="s">
        <v>346</v>
      </c>
      <c r="D8" s="4" t="s">
        <v>453</v>
      </c>
      <c r="E8" s="4" t="s">
        <v>454</v>
      </c>
      <c r="F8" s="5" t="s">
        <v>349</v>
      </c>
      <c r="G8" s="6">
        <v>1</v>
      </c>
      <c r="H8" s="7">
        <v>0.35</v>
      </c>
      <c r="I8" s="9">
        <f t="shared" si="0"/>
        <v>0.35</v>
      </c>
      <c r="J8" s="10">
        <v>45478</v>
      </c>
    </row>
    <row r="9" spans="1:10" s="1" customFormat="1" ht="16.5" customHeight="1">
      <c r="A9" s="12" t="s">
        <v>94</v>
      </c>
      <c r="B9" s="13" t="s">
        <v>345</v>
      </c>
      <c r="C9" s="13" t="s">
        <v>346</v>
      </c>
      <c r="D9" s="12" t="s">
        <v>455</v>
      </c>
      <c r="E9" s="12" t="s">
        <v>456</v>
      </c>
      <c r="F9" s="13" t="s">
        <v>349</v>
      </c>
      <c r="G9" s="14">
        <v>1</v>
      </c>
      <c r="H9" s="7">
        <v>0.242469323534798</v>
      </c>
      <c r="I9" s="9">
        <f t="shared" si="0"/>
        <v>0.242469323534798</v>
      </c>
      <c r="J9" s="16">
        <v>45478</v>
      </c>
    </row>
    <row r="10" spans="1:10" s="1" customFormat="1" ht="16.5" customHeight="1">
      <c r="A10" s="4" t="s">
        <v>94</v>
      </c>
      <c r="B10" s="5" t="s">
        <v>345</v>
      </c>
      <c r="C10" s="5" t="s">
        <v>346</v>
      </c>
      <c r="D10" s="4" t="s">
        <v>1092</v>
      </c>
      <c r="E10" s="4" t="s">
        <v>98</v>
      </c>
      <c r="F10" s="5" t="s">
        <v>349</v>
      </c>
      <c r="G10" s="6">
        <v>1</v>
      </c>
      <c r="H10" s="7">
        <f>I23</f>
        <v>2.7451054889585902</v>
      </c>
      <c r="I10" s="9">
        <f t="shared" si="0"/>
        <v>2.7451054889585902</v>
      </c>
      <c r="J10" s="10">
        <v>45478</v>
      </c>
    </row>
    <row r="11" spans="1:10" s="1" customFormat="1" ht="16.5" customHeight="1">
      <c r="A11" s="12" t="s">
        <v>94</v>
      </c>
      <c r="B11" s="13" t="s">
        <v>345</v>
      </c>
      <c r="C11" s="13" t="s">
        <v>346</v>
      </c>
      <c r="D11" s="12" t="s">
        <v>229</v>
      </c>
      <c r="E11" s="12" t="s">
        <v>230</v>
      </c>
      <c r="F11" s="13" t="s">
        <v>349</v>
      </c>
      <c r="G11" s="14">
        <v>1</v>
      </c>
      <c r="H11" s="7">
        <v>0.35</v>
      </c>
      <c r="I11" s="9">
        <f t="shared" si="0"/>
        <v>0.35</v>
      </c>
      <c r="J11" s="16">
        <v>45478</v>
      </c>
    </row>
    <row r="12" spans="1:10" s="1" customFormat="1" ht="16.5" customHeight="1">
      <c r="A12" s="4" t="s">
        <v>94</v>
      </c>
      <c r="B12" s="5" t="s">
        <v>345</v>
      </c>
      <c r="C12" s="5" t="s">
        <v>346</v>
      </c>
      <c r="D12" s="4" t="s">
        <v>994</v>
      </c>
      <c r="E12" s="4" t="s">
        <v>995</v>
      </c>
      <c r="F12" s="5" t="s">
        <v>996</v>
      </c>
      <c r="G12" s="6">
        <v>1</v>
      </c>
      <c r="H12" s="7">
        <v>0.33</v>
      </c>
      <c r="I12" s="9">
        <f t="shared" si="0"/>
        <v>0.33</v>
      </c>
      <c r="J12" s="10">
        <v>45478</v>
      </c>
    </row>
    <row r="13" spans="1:10" s="1" customFormat="1" ht="16.5" customHeight="1">
      <c r="A13" s="12" t="s">
        <v>94</v>
      </c>
      <c r="B13" s="13" t="s">
        <v>345</v>
      </c>
      <c r="C13" s="13" t="s">
        <v>346</v>
      </c>
      <c r="D13" s="12" t="s">
        <v>460</v>
      </c>
      <c r="E13" s="12" t="s">
        <v>461</v>
      </c>
      <c r="F13" s="13" t="s">
        <v>462</v>
      </c>
      <c r="G13" s="14">
        <v>1</v>
      </c>
      <c r="H13" s="7">
        <v>6.2700000000000006E-2</v>
      </c>
      <c r="I13" s="9">
        <f t="shared" si="0"/>
        <v>6.2700000000000006E-2</v>
      </c>
      <c r="J13" s="16">
        <v>45478</v>
      </c>
    </row>
    <row r="14" spans="1:10">
      <c r="I14" s="11">
        <f>SUM(I2:I13)</f>
        <v>6.6172966081172602</v>
      </c>
    </row>
    <row r="16" spans="1:10" s="1" customFormat="1" ht="12.75">
      <c r="A16" s="2" t="s">
        <v>336</v>
      </c>
      <c r="B16" s="2" t="s">
        <v>337</v>
      </c>
      <c r="C16" s="2" t="s">
        <v>338</v>
      </c>
      <c r="D16" s="2" t="s">
        <v>339</v>
      </c>
      <c r="E16" s="2" t="s">
        <v>340</v>
      </c>
      <c r="F16" s="2" t="s">
        <v>340</v>
      </c>
      <c r="G16" s="3" t="s">
        <v>341</v>
      </c>
      <c r="H16" s="3" t="s">
        <v>342</v>
      </c>
      <c r="I16" s="3" t="s">
        <v>343</v>
      </c>
      <c r="J16" s="8" t="s">
        <v>344</v>
      </c>
    </row>
    <row r="17" spans="1:10" s="1" customFormat="1" ht="16.5" customHeight="1">
      <c r="A17" s="4" t="s">
        <v>1092</v>
      </c>
      <c r="B17" s="5" t="s">
        <v>345</v>
      </c>
      <c r="C17" s="5" t="s">
        <v>346</v>
      </c>
      <c r="D17" s="4" t="s">
        <v>496</v>
      </c>
      <c r="E17" s="4" t="s">
        <v>497</v>
      </c>
      <c r="F17" s="5" t="s">
        <v>349</v>
      </c>
      <c r="G17" s="6">
        <v>2</v>
      </c>
      <c r="H17" s="7">
        <v>0.22402187506072899</v>
      </c>
      <c r="I17" s="9">
        <f t="shared" ref="I17:I22" si="1">H17*G17</f>
        <v>0.44804375012145797</v>
      </c>
      <c r="J17" s="10">
        <v>45471</v>
      </c>
    </row>
    <row r="18" spans="1:10" s="1" customFormat="1" ht="16.5" customHeight="1">
      <c r="A18" s="12" t="s">
        <v>1092</v>
      </c>
      <c r="B18" s="13" t="s">
        <v>345</v>
      </c>
      <c r="C18" s="13" t="s">
        <v>346</v>
      </c>
      <c r="D18" s="12" t="s">
        <v>468</v>
      </c>
      <c r="E18" s="12" t="s">
        <v>469</v>
      </c>
      <c r="F18" s="13" t="s">
        <v>349</v>
      </c>
      <c r="G18" s="14">
        <v>2</v>
      </c>
      <c r="H18" s="7">
        <v>0.15</v>
      </c>
      <c r="I18" s="9">
        <f t="shared" si="1"/>
        <v>0.3</v>
      </c>
      <c r="J18" s="16">
        <v>45471</v>
      </c>
    </row>
    <row r="19" spans="1:10" s="1" customFormat="1" ht="16.5" customHeight="1">
      <c r="A19" s="4" t="s">
        <v>1092</v>
      </c>
      <c r="B19" s="5" t="s">
        <v>345</v>
      </c>
      <c r="C19" s="5" t="s">
        <v>346</v>
      </c>
      <c r="D19" s="4" t="s">
        <v>176</v>
      </c>
      <c r="E19" s="4" t="s">
        <v>177</v>
      </c>
      <c r="F19" s="5" t="s">
        <v>349</v>
      </c>
      <c r="G19" s="6">
        <v>1</v>
      </c>
      <c r="H19" s="7">
        <v>0.418338441018</v>
      </c>
      <c r="I19" s="9">
        <f t="shared" si="1"/>
        <v>0.418338441018</v>
      </c>
      <c r="J19" s="10">
        <v>45471</v>
      </c>
    </row>
    <row r="20" spans="1:10" s="1" customFormat="1" ht="16.5" customHeight="1">
      <c r="A20" s="12" t="s">
        <v>1092</v>
      </c>
      <c r="B20" s="13" t="s">
        <v>345</v>
      </c>
      <c r="C20" s="13" t="s">
        <v>346</v>
      </c>
      <c r="D20" s="12" t="s">
        <v>178</v>
      </c>
      <c r="E20" s="12" t="s">
        <v>179</v>
      </c>
      <c r="F20" s="13" t="s">
        <v>349</v>
      </c>
      <c r="G20" s="14">
        <v>1</v>
      </c>
      <c r="H20" s="7">
        <v>0.30052538115246102</v>
      </c>
      <c r="I20" s="9">
        <f t="shared" si="1"/>
        <v>0.30052538115246102</v>
      </c>
      <c r="J20" s="16">
        <v>45471</v>
      </c>
    </row>
    <row r="21" spans="1:10" s="1" customFormat="1" ht="16.5" customHeight="1">
      <c r="A21" s="4" t="s">
        <v>1092</v>
      </c>
      <c r="B21" s="5" t="s">
        <v>345</v>
      </c>
      <c r="C21" s="5" t="s">
        <v>346</v>
      </c>
      <c r="D21" s="4" t="s">
        <v>1093</v>
      </c>
      <c r="E21" s="4" t="s">
        <v>1094</v>
      </c>
      <c r="F21" s="5" t="s">
        <v>349</v>
      </c>
      <c r="G21" s="6">
        <v>1</v>
      </c>
      <c r="H21" s="7">
        <v>0.52819791666666704</v>
      </c>
      <c r="I21" s="9">
        <f t="shared" si="1"/>
        <v>0.52819791666666704</v>
      </c>
      <c r="J21" s="10">
        <v>45471</v>
      </c>
    </row>
    <row r="22" spans="1:10" s="1" customFormat="1" ht="16.5" customHeight="1">
      <c r="A22" s="12" t="s">
        <v>1092</v>
      </c>
      <c r="B22" s="13" t="s">
        <v>345</v>
      </c>
      <c r="C22" s="13" t="s">
        <v>346</v>
      </c>
      <c r="D22" s="12" t="s">
        <v>1095</v>
      </c>
      <c r="E22" s="12" t="s">
        <v>1096</v>
      </c>
      <c r="F22" s="13" t="s">
        <v>1097</v>
      </c>
      <c r="G22" s="14">
        <v>1</v>
      </c>
      <c r="H22" s="7">
        <v>0.75</v>
      </c>
      <c r="I22" s="9">
        <f t="shared" si="1"/>
        <v>0.75</v>
      </c>
      <c r="J22" s="16">
        <v>45540</v>
      </c>
    </row>
    <row r="23" spans="1:10">
      <c r="I23" s="11">
        <f>SUM(I17:I22)</f>
        <v>2.7451054889585902</v>
      </c>
    </row>
  </sheetData>
  <phoneticPr fontId="20" type="noConversion"/>
  <pageMargins left="0.75" right="0.75" top="1" bottom="1" header="0.5" footer="0.5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N9" sqref="N9"/>
    </sheetView>
  </sheetViews>
  <sheetFormatPr defaultColWidth="8.75" defaultRowHeight="13.5"/>
  <cols>
    <col min="1" max="1" width="10.125" customWidth="1"/>
    <col min="2" max="2" width="4.625" customWidth="1"/>
    <col min="3" max="3" width="7.625" customWidth="1"/>
    <col min="4" max="4" width="10.5" customWidth="1"/>
    <col min="5" max="5" width="13.125" customWidth="1"/>
    <col min="6" max="6" width="8.25" customWidth="1"/>
    <col min="7" max="7" width="9.25" style="11" customWidth="1"/>
    <col min="8" max="9" width="7.75" style="11" customWidth="1"/>
    <col min="10" max="10" width="7.7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96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1</v>
      </c>
      <c r="H2" s="7">
        <v>0.120565034394672</v>
      </c>
      <c r="I2" s="9">
        <f t="shared" ref="I2:I9" si="0">H2*G2</f>
        <v>0.120565034394672</v>
      </c>
      <c r="J2" s="10">
        <v>45478</v>
      </c>
    </row>
    <row r="3" spans="1:10" s="1" customFormat="1" ht="16.5" customHeight="1">
      <c r="A3" s="12" t="s">
        <v>96</v>
      </c>
      <c r="B3" s="13" t="s">
        <v>345</v>
      </c>
      <c r="C3" s="13" t="s">
        <v>346</v>
      </c>
      <c r="D3" s="12" t="s">
        <v>445</v>
      </c>
      <c r="E3" s="12" t="s">
        <v>446</v>
      </c>
      <c r="F3" s="13" t="s">
        <v>447</v>
      </c>
      <c r="G3" s="14">
        <v>0.24</v>
      </c>
      <c r="H3" s="7">
        <v>1.7257</v>
      </c>
      <c r="I3" s="9">
        <f t="shared" si="0"/>
        <v>0.41416799999999998</v>
      </c>
      <c r="J3" s="16">
        <v>45478</v>
      </c>
    </row>
    <row r="4" spans="1:10" s="1" customFormat="1" ht="16.5" customHeight="1">
      <c r="A4" s="4" t="s">
        <v>96</v>
      </c>
      <c r="B4" s="5" t="s">
        <v>345</v>
      </c>
      <c r="C4" s="5" t="s">
        <v>346</v>
      </c>
      <c r="D4" s="4" t="s">
        <v>332</v>
      </c>
      <c r="E4" s="4" t="s">
        <v>333</v>
      </c>
      <c r="F4" s="5" t="s">
        <v>448</v>
      </c>
      <c r="G4" s="6">
        <v>0.495</v>
      </c>
      <c r="H4" s="7">
        <v>1.6814</v>
      </c>
      <c r="I4" s="9">
        <f t="shared" si="0"/>
        <v>0.83229299999999995</v>
      </c>
      <c r="J4" s="10">
        <v>45478</v>
      </c>
    </row>
    <row r="5" spans="1:10" s="1" customFormat="1" ht="16.5" customHeight="1">
      <c r="A5" s="12" t="s">
        <v>96</v>
      </c>
      <c r="B5" s="13" t="s">
        <v>345</v>
      </c>
      <c r="C5" s="13" t="s">
        <v>346</v>
      </c>
      <c r="D5" s="12" t="s">
        <v>453</v>
      </c>
      <c r="E5" s="12" t="s">
        <v>454</v>
      </c>
      <c r="F5" s="13" t="s">
        <v>349</v>
      </c>
      <c r="G5" s="14">
        <v>1</v>
      </c>
      <c r="H5" s="7">
        <v>0.35</v>
      </c>
      <c r="I5" s="9">
        <f t="shared" si="0"/>
        <v>0.35</v>
      </c>
      <c r="J5" s="16">
        <v>45478</v>
      </c>
    </row>
    <row r="6" spans="1:10" s="1" customFormat="1" ht="16.5" customHeight="1">
      <c r="A6" s="4" t="s">
        <v>96</v>
      </c>
      <c r="B6" s="5" t="s">
        <v>345</v>
      </c>
      <c r="C6" s="5" t="s">
        <v>346</v>
      </c>
      <c r="D6" s="4" t="s">
        <v>455</v>
      </c>
      <c r="E6" s="4" t="s">
        <v>456</v>
      </c>
      <c r="F6" s="5" t="s">
        <v>349</v>
      </c>
      <c r="G6" s="6">
        <v>1</v>
      </c>
      <c r="H6" s="7">
        <v>0.242469323534798</v>
      </c>
      <c r="I6" s="9">
        <f t="shared" si="0"/>
        <v>0.242469323534798</v>
      </c>
      <c r="J6" s="10">
        <v>45478</v>
      </c>
    </row>
    <row r="7" spans="1:10" s="1" customFormat="1" ht="16.5" customHeight="1">
      <c r="A7" s="12" t="s">
        <v>96</v>
      </c>
      <c r="B7" s="13" t="s">
        <v>345</v>
      </c>
      <c r="C7" s="13" t="s">
        <v>346</v>
      </c>
      <c r="D7" s="12" t="s">
        <v>1092</v>
      </c>
      <c r="E7" s="12" t="s">
        <v>98</v>
      </c>
      <c r="F7" s="13" t="s">
        <v>349</v>
      </c>
      <c r="G7" s="14">
        <v>1</v>
      </c>
      <c r="H7" s="7">
        <v>2.7451054889585902</v>
      </c>
      <c r="I7" s="9">
        <f t="shared" si="0"/>
        <v>2.7451054889585902</v>
      </c>
      <c r="J7" s="16">
        <v>45478</v>
      </c>
    </row>
    <row r="8" spans="1:10" s="1" customFormat="1" ht="16.5" customHeight="1">
      <c r="A8" s="4" t="s">
        <v>96</v>
      </c>
      <c r="B8" s="5" t="s">
        <v>345</v>
      </c>
      <c r="C8" s="5" t="s">
        <v>346</v>
      </c>
      <c r="D8" s="4" t="s">
        <v>229</v>
      </c>
      <c r="E8" s="4" t="s">
        <v>230</v>
      </c>
      <c r="F8" s="5" t="s">
        <v>349</v>
      </c>
      <c r="G8" s="6">
        <v>2</v>
      </c>
      <c r="H8" s="7">
        <v>0.35</v>
      </c>
      <c r="I8" s="9">
        <f t="shared" si="0"/>
        <v>0.7</v>
      </c>
      <c r="J8" s="10">
        <v>45478</v>
      </c>
    </row>
    <row r="9" spans="1:10" s="1" customFormat="1" ht="16.5" customHeight="1">
      <c r="A9" s="12" t="s">
        <v>96</v>
      </c>
      <c r="B9" s="13" t="s">
        <v>345</v>
      </c>
      <c r="C9" s="13" t="s">
        <v>346</v>
      </c>
      <c r="D9" s="12" t="s">
        <v>460</v>
      </c>
      <c r="E9" s="12" t="s">
        <v>461</v>
      </c>
      <c r="F9" s="13" t="s">
        <v>462</v>
      </c>
      <c r="G9" s="14">
        <v>1</v>
      </c>
      <c r="H9" s="7">
        <v>6.2700000000000006E-2</v>
      </c>
      <c r="I9" s="9">
        <f t="shared" si="0"/>
        <v>6.2700000000000006E-2</v>
      </c>
      <c r="J9" s="16">
        <v>45478</v>
      </c>
    </row>
    <row r="10" spans="1:10">
      <c r="I10" s="11">
        <f>SUM(I2:I9)</f>
        <v>5.46730084688806</v>
      </c>
    </row>
  </sheetData>
  <phoneticPr fontId="20" type="noConversion"/>
  <pageMargins left="0.75" right="0.75" top="1" bottom="1" header="0.5" footer="0.5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9" workbookViewId="0"/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63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3</v>
      </c>
      <c r="H2" s="7">
        <v>0.05</v>
      </c>
      <c r="I2" s="9">
        <f t="shared" ref="I2:I9" si="0">H2*G2</f>
        <v>0.15</v>
      </c>
      <c r="J2" s="10">
        <v>44927</v>
      </c>
    </row>
    <row r="3" spans="1:10" s="1" customFormat="1" ht="16.5" customHeight="1">
      <c r="A3" s="12" t="s">
        <v>63</v>
      </c>
      <c r="B3" s="13" t="s">
        <v>345</v>
      </c>
      <c r="C3" s="13" t="s">
        <v>346</v>
      </c>
      <c r="D3" s="12" t="s">
        <v>801</v>
      </c>
      <c r="E3" s="12" t="s">
        <v>802</v>
      </c>
      <c r="F3" s="13" t="s">
        <v>349</v>
      </c>
      <c r="G3" s="14">
        <v>1</v>
      </c>
      <c r="H3" s="17">
        <f>I20</f>
        <v>28.727360392664501</v>
      </c>
      <c r="I3" s="9">
        <f t="shared" si="0"/>
        <v>28.727360392664501</v>
      </c>
      <c r="J3" s="16">
        <v>45265</v>
      </c>
    </row>
    <row r="4" spans="1:10" s="1" customFormat="1" ht="16.5" customHeight="1">
      <c r="A4" s="4" t="s">
        <v>63</v>
      </c>
      <c r="B4" s="5" t="s">
        <v>345</v>
      </c>
      <c r="C4" s="5" t="s">
        <v>346</v>
      </c>
      <c r="D4" s="4" t="s">
        <v>437</v>
      </c>
      <c r="E4" s="4" t="s">
        <v>438</v>
      </c>
      <c r="F4" s="5" t="s">
        <v>439</v>
      </c>
      <c r="G4" s="6">
        <v>4.0000000000000001E-3</v>
      </c>
      <c r="H4" s="7">
        <v>6.1791999999999998</v>
      </c>
      <c r="I4" s="9">
        <f t="shared" si="0"/>
        <v>2.4716800000000001E-2</v>
      </c>
      <c r="J4" s="10">
        <v>45048</v>
      </c>
    </row>
    <row r="5" spans="1:10" s="1" customFormat="1" ht="16.5" customHeight="1">
      <c r="A5" s="12" t="s">
        <v>63</v>
      </c>
      <c r="B5" s="13" t="s">
        <v>345</v>
      </c>
      <c r="C5" s="13" t="s">
        <v>346</v>
      </c>
      <c r="D5" s="12" t="s">
        <v>440</v>
      </c>
      <c r="E5" s="12" t="s">
        <v>441</v>
      </c>
      <c r="F5" s="13" t="s">
        <v>442</v>
      </c>
      <c r="G5" s="14">
        <v>2.4E-2</v>
      </c>
      <c r="H5" s="17">
        <v>0.40350000000000003</v>
      </c>
      <c r="I5" s="9">
        <f t="shared" si="0"/>
        <v>9.6839999999999999E-3</v>
      </c>
      <c r="J5" s="16">
        <v>45048</v>
      </c>
    </row>
    <row r="6" spans="1:10" s="1" customFormat="1" ht="16.5" customHeight="1">
      <c r="A6" s="4" t="s">
        <v>63</v>
      </c>
      <c r="B6" s="5" t="s">
        <v>345</v>
      </c>
      <c r="C6" s="5" t="s">
        <v>346</v>
      </c>
      <c r="D6" s="4" t="s">
        <v>803</v>
      </c>
      <c r="E6" s="4" t="s">
        <v>804</v>
      </c>
      <c r="F6" s="5" t="s">
        <v>482</v>
      </c>
      <c r="G6" s="6">
        <v>1</v>
      </c>
      <c r="H6" s="7">
        <v>0.74779759570312498</v>
      </c>
      <c r="I6" s="9">
        <f t="shared" si="0"/>
        <v>0.74779759570312498</v>
      </c>
      <c r="J6" s="10">
        <v>44327</v>
      </c>
    </row>
    <row r="7" spans="1:10" s="1" customFormat="1" ht="16.5" customHeight="1">
      <c r="A7" s="12" t="s">
        <v>63</v>
      </c>
      <c r="B7" s="13" t="s">
        <v>345</v>
      </c>
      <c r="C7" s="13" t="s">
        <v>346</v>
      </c>
      <c r="D7" s="12" t="s">
        <v>936</v>
      </c>
      <c r="E7" s="12" t="s">
        <v>937</v>
      </c>
      <c r="F7" s="13" t="s">
        <v>482</v>
      </c>
      <c r="G7" s="14">
        <v>1</v>
      </c>
      <c r="H7" s="7">
        <v>0.58933712326020404</v>
      </c>
      <c r="I7" s="9">
        <f t="shared" si="0"/>
        <v>0.58933712326020404</v>
      </c>
      <c r="J7" s="16">
        <v>44327</v>
      </c>
    </row>
    <row r="8" spans="1:10" s="1" customFormat="1" ht="16.5" customHeight="1">
      <c r="A8" s="4" t="s">
        <v>63</v>
      </c>
      <c r="B8" s="5" t="s">
        <v>345</v>
      </c>
      <c r="C8" s="5" t="s">
        <v>346</v>
      </c>
      <c r="D8" s="4" t="s">
        <v>938</v>
      </c>
      <c r="E8" s="4" t="s">
        <v>939</v>
      </c>
      <c r="F8" s="5" t="s">
        <v>482</v>
      </c>
      <c r="G8" s="6">
        <v>1</v>
      </c>
      <c r="H8" s="7">
        <v>0.58933712326020404</v>
      </c>
      <c r="I8" s="9">
        <f t="shared" si="0"/>
        <v>0.58933712326020404</v>
      </c>
      <c r="J8" s="10">
        <v>44327</v>
      </c>
    </row>
    <row r="9" spans="1:10" s="1" customFormat="1" ht="16.5" customHeight="1">
      <c r="A9" s="12" t="s">
        <v>63</v>
      </c>
      <c r="B9" s="13" t="s">
        <v>345</v>
      </c>
      <c r="C9" s="13" t="s">
        <v>346</v>
      </c>
      <c r="D9" s="12" t="s">
        <v>940</v>
      </c>
      <c r="E9" s="12" t="s">
        <v>941</v>
      </c>
      <c r="F9" s="13" t="s">
        <v>482</v>
      </c>
      <c r="G9" s="14">
        <v>1</v>
      </c>
      <c r="H9" s="7">
        <v>0.58933712326020404</v>
      </c>
      <c r="I9" s="9">
        <f t="shared" si="0"/>
        <v>0.58933712326020404</v>
      </c>
      <c r="J9" s="16">
        <v>44327</v>
      </c>
    </row>
    <row r="10" spans="1:10">
      <c r="I10" s="11">
        <f>SUM(I2:I9)</f>
        <v>31.427570158148299</v>
      </c>
    </row>
    <row r="12" spans="1:10" s="1" customFormat="1" ht="12.75">
      <c r="A12" s="2" t="s">
        <v>336</v>
      </c>
      <c r="B12" s="2" t="s">
        <v>337</v>
      </c>
      <c r="C12" s="2" t="s">
        <v>338</v>
      </c>
      <c r="D12" s="2" t="s">
        <v>339</v>
      </c>
      <c r="E12" s="2" t="s">
        <v>340</v>
      </c>
      <c r="F12" s="2" t="s">
        <v>340</v>
      </c>
      <c r="G12" s="3" t="s">
        <v>341</v>
      </c>
      <c r="H12" s="3" t="s">
        <v>342</v>
      </c>
      <c r="I12" s="3" t="s">
        <v>343</v>
      </c>
      <c r="J12" s="8" t="s">
        <v>344</v>
      </c>
    </row>
    <row r="13" spans="1:10" s="1" customFormat="1" ht="16.5" customHeight="1">
      <c r="A13" s="4" t="s">
        <v>801</v>
      </c>
      <c r="B13" s="5" t="s">
        <v>345</v>
      </c>
      <c r="C13" s="5" t="s">
        <v>346</v>
      </c>
      <c r="D13" s="4" t="s">
        <v>544</v>
      </c>
      <c r="E13" s="4" t="s">
        <v>545</v>
      </c>
      <c r="F13" s="5" t="s">
        <v>546</v>
      </c>
      <c r="G13" s="6">
        <v>1</v>
      </c>
      <c r="H13" s="7">
        <v>0.05</v>
      </c>
      <c r="I13" s="9">
        <f t="shared" ref="I13:I19" si="1">H13*G13</f>
        <v>0.05</v>
      </c>
      <c r="J13" s="10">
        <v>45196</v>
      </c>
    </row>
    <row r="14" spans="1:10" s="1" customFormat="1" ht="16.5" customHeight="1">
      <c r="A14" s="12" t="s">
        <v>801</v>
      </c>
      <c r="B14" s="13" t="s">
        <v>345</v>
      </c>
      <c r="C14" s="13" t="s">
        <v>346</v>
      </c>
      <c r="D14" s="12" t="s">
        <v>811</v>
      </c>
      <c r="E14" s="12" t="s">
        <v>517</v>
      </c>
      <c r="F14" s="13" t="s">
        <v>812</v>
      </c>
      <c r="G14" s="14">
        <v>2</v>
      </c>
      <c r="H14" s="7">
        <v>0.05</v>
      </c>
      <c r="I14" s="9">
        <f t="shared" si="1"/>
        <v>0.1</v>
      </c>
      <c r="J14" s="16">
        <v>45196</v>
      </c>
    </row>
    <row r="15" spans="1:10" s="1" customFormat="1" ht="16.5" customHeight="1">
      <c r="A15" s="4" t="s">
        <v>801</v>
      </c>
      <c r="B15" s="5" t="s">
        <v>345</v>
      </c>
      <c r="C15" s="5" t="s">
        <v>346</v>
      </c>
      <c r="D15" s="4" t="s">
        <v>813</v>
      </c>
      <c r="E15" s="4" t="s">
        <v>814</v>
      </c>
      <c r="F15" s="5" t="s">
        <v>349</v>
      </c>
      <c r="G15" s="6">
        <v>1</v>
      </c>
      <c r="H15" s="7">
        <v>0.63460000000000005</v>
      </c>
      <c r="I15" s="9">
        <f t="shared" si="1"/>
        <v>0.63460000000000005</v>
      </c>
      <c r="J15" s="10">
        <v>45196</v>
      </c>
    </row>
    <row r="16" spans="1:10" s="1" customFormat="1" ht="16.5" customHeight="1">
      <c r="A16" s="12" t="s">
        <v>801</v>
      </c>
      <c r="B16" s="13" t="s">
        <v>345</v>
      </c>
      <c r="C16" s="13" t="s">
        <v>346</v>
      </c>
      <c r="D16" s="12" t="s">
        <v>815</v>
      </c>
      <c r="E16" s="12" t="s">
        <v>816</v>
      </c>
      <c r="F16" s="13" t="s">
        <v>349</v>
      </c>
      <c r="G16" s="14">
        <v>8</v>
      </c>
      <c r="H16" s="7">
        <v>0.2</v>
      </c>
      <c r="I16" s="9">
        <f t="shared" si="1"/>
        <v>1.6</v>
      </c>
      <c r="J16" s="16">
        <v>45196</v>
      </c>
    </row>
    <row r="17" spans="1:10" s="1" customFormat="1" ht="16.5" customHeight="1">
      <c r="A17" s="4" t="s">
        <v>801</v>
      </c>
      <c r="B17" s="5" t="s">
        <v>345</v>
      </c>
      <c r="C17" s="5" t="s">
        <v>346</v>
      </c>
      <c r="D17" s="4" t="s">
        <v>817</v>
      </c>
      <c r="E17" s="4" t="s">
        <v>818</v>
      </c>
      <c r="F17" s="5" t="s">
        <v>349</v>
      </c>
      <c r="G17" s="6">
        <v>3</v>
      </c>
      <c r="H17" s="7">
        <f>I37</f>
        <v>8.5405071515548396</v>
      </c>
      <c r="I17" s="9">
        <f t="shared" si="1"/>
        <v>25.621521454664499</v>
      </c>
      <c r="J17" s="10">
        <v>45196</v>
      </c>
    </row>
    <row r="18" spans="1:10" s="1" customFormat="1" ht="16.5" customHeight="1">
      <c r="A18" s="12" t="s">
        <v>801</v>
      </c>
      <c r="B18" s="13" t="s">
        <v>345</v>
      </c>
      <c r="C18" s="13" t="s">
        <v>346</v>
      </c>
      <c r="D18" s="12" t="s">
        <v>819</v>
      </c>
      <c r="E18" s="12" t="s">
        <v>820</v>
      </c>
      <c r="F18" s="13" t="s">
        <v>349</v>
      </c>
      <c r="G18" s="14">
        <v>1</v>
      </c>
      <c r="H18" s="7">
        <v>0.5</v>
      </c>
      <c r="I18" s="9">
        <f t="shared" si="1"/>
        <v>0.5</v>
      </c>
      <c r="J18" s="16">
        <v>45261</v>
      </c>
    </row>
    <row r="19" spans="1:10" s="1" customFormat="1" ht="16.5" customHeight="1">
      <c r="A19" s="4" t="s">
        <v>801</v>
      </c>
      <c r="B19" s="5" t="s">
        <v>345</v>
      </c>
      <c r="C19" s="5" t="s">
        <v>346</v>
      </c>
      <c r="D19" s="4" t="s">
        <v>821</v>
      </c>
      <c r="E19" s="4" t="s">
        <v>822</v>
      </c>
      <c r="F19" s="5" t="s">
        <v>823</v>
      </c>
      <c r="G19" s="6">
        <v>5</v>
      </c>
      <c r="H19" s="7">
        <v>4.4247787599999998E-2</v>
      </c>
      <c r="I19" s="9">
        <f t="shared" si="1"/>
        <v>0.221238938</v>
      </c>
      <c r="J19" s="10">
        <v>45383</v>
      </c>
    </row>
    <row r="20" spans="1:10">
      <c r="I20" s="11">
        <f>SUM(I13:I19)</f>
        <v>28.727360392664501</v>
      </c>
    </row>
    <row r="21" spans="1:10" ht="15.95" customHeight="1"/>
    <row r="22" spans="1:10" s="1" customFormat="1" ht="12.75">
      <c r="A22" s="2" t="s">
        <v>336</v>
      </c>
      <c r="B22" s="2" t="s">
        <v>337</v>
      </c>
      <c r="C22" s="2" t="s">
        <v>338</v>
      </c>
      <c r="D22" s="2" t="s">
        <v>339</v>
      </c>
      <c r="E22" s="2" t="s">
        <v>340</v>
      </c>
      <c r="F22" s="2" t="s">
        <v>340</v>
      </c>
      <c r="G22" s="3" t="s">
        <v>341</v>
      </c>
      <c r="H22" s="3" t="s">
        <v>342</v>
      </c>
      <c r="I22" s="3" t="s">
        <v>343</v>
      </c>
      <c r="J22" s="8" t="s">
        <v>344</v>
      </c>
    </row>
    <row r="23" spans="1:10" s="1" customFormat="1" ht="16.5" customHeight="1">
      <c r="A23" s="4" t="s">
        <v>817</v>
      </c>
      <c r="B23" s="5" t="s">
        <v>345</v>
      </c>
      <c r="C23" s="5" t="s">
        <v>346</v>
      </c>
      <c r="D23" s="4" t="s">
        <v>544</v>
      </c>
      <c r="E23" s="4" t="s">
        <v>545</v>
      </c>
      <c r="F23" s="5" t="s">
        <v>546</v>
      </c>
      <c r="G23" s="6">
        <v>2</v>
      </c>
      <c r="H23" s="7">
        <v>0.05</v>
      </c>
      <c r="I23" s="9">
        <f t="shared" ref="I23:I36" si="2">H23*G23</f>
        <v>0.1</v>
      </c>
      <c r="J23" s="10">
        <v>44866</v>
      </c>
    </row>
    <row r="24" spans="1:10" s="1" customFormat="1" ht="16.5" customHeight="1">
      <c r="A24" s="12" t="s">
        <v>817</v>
      </c>
      <c r="B24" s="13" t="s">
        <v>345</v>
      </c>
      <c r="C24" s="13" t="s">
        <v>346</v>
      </c>
      <c r="D24" s="12" t="s">
        <v>561</v>
      </c>
      <c r="E24" s="12" t="s">
        <v>562</v>
      </c>
      <c r="F24" s="13" t="s">
        <v>563</v>
      </c>
      <c r="G24" s="14">
        <v>4</v>
      </c>
      <c r="H24" s="7">
        <v>0.1196</v>
      </c>
      <c r="I24" s="9">
        <f t="shared" si="2"/>
        <v>0.47839999999999999</v>
      </c>
      <c r="J24" s="16">
        <v>44866</v>
      </c>
    </row>
    <row r="25" spans="1:10" s="1" customFormat="1" ht="16.5" customHeight="1">
      <c r="A25" s="4" t="s">
        <v>817</v>
      </c>
      <c r="B25" s="5" t="s">
        <v>345</v>
      </c>
      <c r="C25" s="5" t="s">
        <v>346</v>
      </c>
      <c r="D25" s="4" t="s">
        <v>824</v>
      </c>
      <c r="E25" s="4" t="s">
        <v>825</v>
      </c>
      <c r="F25" s="5" t="s">
        <v>349</v>
      </c>
      <c r="G25" s="6">
        <v>1</v>
      </c>
      <c r="H25" s="7">
        <v>1.7885</v>
      </c>
      <c r="I25" s="9">
        <f t="shared" si="2"/>
        <v>1.7885</v>
      </c>
      <c r="J25" s="10">
        <v>44866</v>
      </c>
    </row>
    <row r="26" spans="1:10" s="1" customFormat="1" ht="16.5" customHeight="1">
      <c r="A26" s="12" t="s">
        <v>817</v>
      </c>
      <c r="B26" s="13" t="s">
        <v>345</v>
      </c>
      <c r="C26" s="13" t="s">
        <v>346</v>
      </c>
      <c r="D26" s="12" t="s">
        <v>826</v>
      </c>
      <c r="E26" s="12" t="s">
        <v>827</v>
      </c>
      <c r="F26" s="13" t="s">
        <v>349</v>
      </c>
      <c r="G26" s="14">
        <v>2</v>
      </c>
      <c r="H26" s="7">
        <v>0.57579999999999998</v>
      </c>
      <c r="I26" s="9">
        <f t="shared" si="2"/>
        <v>1.1516</v>
      </c>
      <c r="J26" s="16">
        <v>44866</v>
      </c>
    </row>
    <row r="27" spans="1:10" s="1" customFormat="1" ht="16.5" customHeight="1">
      <c r="A27" s="4" t="s">
        <v>817</v>
      </c>
      <c r="B27" s="5" t="s">
        <v>345</v>
      </c>
      <c r="C27" s="5" t="s">
        <v>346</v>
      </c>
      <c r="D27" s="4" t="s">
        <v>828</v>
      </c>
      <c r="E27" s="4" t="s">
        <v>680</v>
      </c>
      <c r="F27" s="5" t="s">
        <v>349</v>
      </c>
      <c r="G27" s="6">
        <v>1</v>
      </c>
      <c r="H27" s="7">
        <v>0.7228</v>
      </c>
      <c r="I27" s="9">
        <f t="shared" si="2"/>
        <v>0.7228</v>
      </c>
      <c r="J27" s="10">
        <v>44866</v>
      </c>
    </row>
    <row r="28" spans="1:10" s="1" customFormat="1" ht="16.5" customHeight="1">
      <c r="A28" s="12" t="s">
        <v>817</v>
      </c>
      <c r="B28" s="13" t="s">
        <v>345</v>
      </c>
      <c r="C28" s="13" t="s">
        <v>346</v>
      </c>
      <c r="D28" s="12" t="s">
        <v>829</v>
      </c>
      <c r="E28" s="12" t="s">
        <v>830</v>
      </c>
      <c r="F28" s="13" t="s">
        <v>349</v>
      </c>
      <c r="G28" s="14">
        <v>1</v>
      </c>
      <c r="H28" s="7">
        <v>0.24645296996336999</v>
      </c>
      <c r="I28" s="9">
        <f t="shared" si="2"/>
        <v>0.24645296996336999</v>
      </c>
      <c r="J28" s="16">
        <v>44866</v>
      </c>
    </row>
    <row r="29" spans="1:10" s="1" customFormat="1" ht="16.5" customHeight="1">
      <c r="A29" s="4" t="s">
        <v>817</v>
      </c>
      <c r="B29" s="5" t="s">
        <v>345</v>
      </c>
      <c r="C29" s="5" t="s">
        <v>346</v>
      </c>
      <c r="D29" s="4" t="s">
        <v>831</v>
      </c>
      <c r="E29" s="4" t="s">
        <v>832</v>
      </c>
      <c r="F29" s="5" t="s">
        <v>349</v>
      </c>
      <c r="G29" s="6">
        <v>1</v>
      </c>
      <c r="H29" s="7">
        <v>0.58389999999999997</v>
      </c>
      <c r="I29" s="9">
        <f t="shared" si="2"/>
        <v>0.58389999999999997</v>
      </c>
      <c r="J29" s="10">
        <v>44866</v>
      </c>
    </row>
    <row r="30" spans="1:10" s="1" customFormat="1" ht="16.5" customHeight="1">
      <c r="A30" s="12" t="s">
        <v>817</v>
      </c>
      <c r="B30" s="13" t="s">
        <v>345</v>
      </c>
      <c r="C30" s="13" t="s">
        <v>346</v>
      </c>
      <c r="D30" s="12" t="s">
        <v>833</v>
      </c>
      <c r="E30" s="12" t="s">
        <v>834</v>
      </c>
      <c r="F30" s="13" t="s">
        <v>349</v>
      </c>
      <c r="G30" s="14">
        <v>1</v>
      </c>
      <c r="H30" s="7">
        <v>0.58389999999999997</v>
      </c>
      <c r="I30" s="9">
        <f t="shared" si="2"/>
        <v>0.58389999999999997</v>
      </c>
      <c r="J30" s="16">
        <v>44866</v>
      </c>
    </row>
    <row r="31" spans="1:10" s="1" customFormat="1" ht="16.5" customHeight="1">
      <c r="A31" s="4" t="s">
        <v>817</v>
      </c>
      <c r="B31" s="5" t="s">
        <v>345</v>
      </c>
      <c r="C31" s="5" t="s">
        <v>346</v>
      </c>
      <c r="D31" s="4" t="s">
        <v>835</v>
      </c>
      <c r="E31" s="4" t="s">
        <v>473</v>
      </c>
      <c r="F31" s="5" t="s">
        <v>349</v>
      </c>
      <c r="G31" s="6">
        <v>4</v>
      </c>
      <c r="H31" s="7">
        <v>0.52680000000000005</v>
      </c>
      <c r="I31" s="9">
        <f t="shared" si="2"/>
        <v>2.1072000000000002</v>
      </c>
      <c r="J31" s="10">
        <v>44866</v>
      </c>
    </row>
    <row r="32" spans="1:10" s="1" customFormat="1" ht="16.5" customHeight="1">
      <c r="A32" s="12" t="s">
        <v>817</v>
      </c>
      <c r="B32" s="13" t="s">
        <v>345</v>
      </c>
      <c r="C32" s="13" t="s">
        <v>346</v>
      </c>
      <c r="D32" s="12" t="s">
        <v>836</v>
      </c>
      <c r="E32" s="12" t="s">
        <v>837</v>
      </c>
      <c r="F32" s="13" t="s">
        <v>349</v>
      </c>
      <c r="G32" s="14">
        <v>1</v>
      </c>
      <c r="H32" s="7">
        <v>5.3097345099999999E-2</v>
      </c>
      <c r="I32" s="9">
        <f t="shared" si="2"/>
        <v>5.3097345099999999E-2</v>
      </c>
      <c r="J32" s="16">
        <v>44866</v>
      </c>
    </row>
    <row r="33" spans="1:10" s="1" customFormat="1" ht="16.5" customHeight="1">
      <c r="A33" s="4" t="s">
        <v>817</v>
      </c>
      <c r="B33" s="5" t="s">
        <v>345</v>
      </c>
      <c r="C33" s="5" t="s">
        <v>346</v>
      </c>
      <c r="D33" s="4" t="s">
        <v>838</v>
      </c>
      <c r="E33" s="4" t="s">
        <v>839</v>
      </c>
      <c r="F33" s="5" t="s">
        <v>840</v>
      </c>
      <c r="G33" s="6">
        <v>2</v>
      </c>
      <c r="H33" s="7">
        <v>0.12</v>
      </c>
      <c r="I33" s="9">
        <f t="shared" si="2"/>
        <v>0.24</v>
      </c>
      <c r="J33" s="10">
        <v>44866</v>
      </c>
    </row>
    <row r="34" spans="1:10" s="1" customFormat="1" ht="16.5" customHeight="1">
      <c r="A34" s="12" t="s">
        <v>817</v>
      </c>
      <c r="B34" s="13" t="s">
        <v>345</v>
      </c>
      <c r="C34" s="13" t="s">
        <v>346</v>
      </c>
      <c r="D34" s="12" t="s">
        <v>841</v>
      </c>
      <c r="E34" s="12" t="s">
        <v>842</v>
      </c>
      <c r="F34" s="13" t="s">
        <v>843</v>
      </c>
      <c r="G34" s="14">
        <v>1</v>
      </c>
      <c r="H34" s="7">
        <v>0.12</v>
      </c>
      <c r="I34" s="9">
        <f t="shared" si="2"/>
        <v>0.12</v>
      </c>
      <c r="J34" s="16">
        <v>44866</v>
      </c>
    </row>
    <row r="35" spans="1:10" s="1" customFormat="1" ht="16.5" customHeight="1">
      <c r="A35" s="4" t="s">
        <v>817</v>
      </c>
      <c r="B35" s="5" t="s">
        <v>345</v>
      </c>
      <c r="C35" s="5" t="s">
        <v>346</v>
      </c>
      <c r="D35" s="4" t="s">
        <v>458</v>
      </c>
      <c r="E35" s="4" t="s">
        <v>459</v>
      </c>
      <c r="F35" s="5" t="s">
        <v>349</v>
      </c>
      <c r="G35" s="6">
        <v>2</v>
      </c>
      <c r="H35" s="7">
        <v>0.119628418245735</v>
      </c>
      <c r="I35" s="9">
        <f t="shared" si="2"/>
        <v>0.23925683649147</v>
      </c>
      <c r="J35" s="10">
        <v>44866</v>
      </c>
    </row>
    <row r="36" spans="1:10" s="1" customFormat="1" ht="16.5" customHeight="1">
      <c r="A36" s="12" t="s">
        <v>817</v>
      </c>
      <c r="B36" s="13" t="s">
        <v>345</v>
      </c>
      <c r="C36" s="13" t="s">
        <v>346</v>
      </c>
      <c r="D36" s="12" t="s">
        <v>460</v>
      </c>
      <c r="E36" s="12" t="s">
        <v>461</v>
      </c>
      <c r="F36" s="13" t="s">
        <v>462</v>
      </c>
      <c r="G36" s="14">
        <v>2</v>
      </c>
      <c r="H36" s="7">
        <v>6.2700000000000006E-2</v>
      </c>
      <c r="I36" s="9">
        <f t="shared" si="2"/>
        <v>0.12540000000000001</v>
      </c>
      <c r="J36" s="16">
        <v>44866</v>
      </c>
    </row>
    <row r="37" spans="1:10">
      <c r="I37" s="11">
        <f>SUM(I23:I36)</f>
        <v>8.5405071515548396</v>
      </c>
    </row>
  </sheetData>
  <phoneticPr fontId="20" type="noConversion"/>
  <pageMargins left="0.75" right="0.75" top="1" bottom="1" header="0.5" footer="0.5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19" sqref="E1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9.625" customWidth="1"/>
    <col min="6" max="6" width="13.8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146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19" si="0">H2*G2</f>
        <v>0.05</v>
      </c>
      <c r="J2" s="10">
        <v>44469</v>
      </c>
    </row>
    <row r="3" spans="1:10" s="1" customFormat="1" ht="16.5" customHeight="1">
      <c r="A3" s="12" t="s">
        <v>146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0.01</v>
      </c>
      <c r="H3" s="7">
        <v>1.6814</v>
      </c>
      <c r="I3" s="9">
        <f t="shared" si="0"/>
        <v>1.6813999999999999E-2</v>
      </c>
      <c r="J3" s="16">
        <v>45300</v>
      </c>
    </row>
    <row r="4" spans="1:10" s="1" customFormat="1" ht="16.5" customHeight="1">
      <c r="A4" s="4" t="s">
        <v>146</v>
      </c>
      <c r="B4" s="5" t="s">
        <v>345</v>
      </c>
      <c r="C4" s="5" t="s">
        <v>346</v>
      </c>
      <c r="D4" s="4" t="s">
        <v>751</v>
      </c>
      <c r="E4" s="4" t="s">
        <v>752</v>
      </c>
      <c r="F4" s="5" t="s">
        <v>753</v>
      </c>
      <c r="G4" s="6">
        <v>1</v>
      </c>
      <c r="H4" s="7">
        <v>0.35</v>
      </c>
      <c r="I4" s="9">
        <f t="shared" si="0"/>
        <v>0.35</v>
      </c>
      <c r="J4" s="10">
        <v>44469</v>
      </c>
    </row>
    <row r="5" spans="1:10" s="1" customFormat="1" ht="16.5" customHeight="1">
      <c r="A5" s="12" t="s">
        <v>146</v>
      </c>
      <c r="B5" s="13" t="s">
        <v>345</v>
      </c>
      <c r="C5" s="13" t="s">
        <v>346</v>
      </c>
      <c r="D5" s="12" t="s">
        <v>754</v>
      </c>
      <c r="E5" s="12" t="s">
        <v>755</v>
      </c>
      <c r="F5" s="13" t="s">
        <v>756</v>
      </c>
      <c r="G5" s="14">
        <v>2</v>
      </c>
      <c r="H5" s="7">
        <v>0.1</v>
      </c>
      <c r="I5" s="9">
        <f t="shared" si="0"/>
        <v>0.2</v>
      </c>
      <c r="J5" s="16">
        <v>44469</v>
      </c>
    </row>
    <row r="6" spans="1:10" s="1" customFormat="1" ht="16.5" customHeight="1">
      <c r="A6" s="4" t="s">
        <v>146</v>
      </c>
      <c r="B6" s="5" t="s">
        <v>345</v>
      </c>
      <c r="C6" s="5" t="s">
        <v>346</v>
      </c>
      <c r="D6" s="4" t="s">
        <v>895</v>
      </c>
      <c r="E6" s="4" t="s">
        <v>896</v>
      </c>
      <c r="F6" s="5" t="s">
        <v>349</v>
      </c>
      <c r="G6" s="6">
        <v>1</v>
      </c>
      <c r="H6" s="7">
        <v>9.5000000000000001E-2</v>
      </c>
      <c r="I6" s="9">
        <f t="shared" si="0"/>
        <v>9.5000000000000001E-2</v>
      </c>
      <c r="J6" s="10">
        <v>44469</v>
      </c>
    </row>
    <row r="7" spans="1:10" s="1" customFormat="1" ht="16.5" customHeight="1">
      <c r="A7" s="12" t="s">
        <v>146</v>
      </c>
      <c r="B7" s="13" t="s">
        <v>345</v>
      </c>
      <c r="C7" s="13" t="s">
        <v>346</v>
      </c>
      <c r="D7" s="12" t="s">
        <v>759</v>
      </c>
      <c r="E7" s="12" t="s">
        <v>760</v>
      </c>
      <c r="F7" s="13" t="s">
        <v>349</v>
      </c>
      <c r="G7" s="14">
        <v>1</v>
      </c>
      <c r="H7" s="7">
        <v>1.02233373833333</v>
      </c>
      <c r="I7" s="9">
        <f t="shared" si="0"/>
        <v>1.02233373833333</v>
      </c>
      <c r="J7" s="16">
        <v>44469</v>
      </c>
    </row>
    <row r="8" spans="1:10" s="1" customFormat="1" ht="16.5" customHeight="1">
      <c r="A8" s="4" t="s">
        <v>146</v>
      </c>
      <c r="B8" s="5" t="s">
        <v>345</v>
      </c>
      <c r="C8" s="5" t="s">
        <v>346</v>
      </c>
      <c r="D8" s="4" t="s">
        <v>761</v>
      </c>
      <c r="E8" s="4" t="s">
        <v>762</v>
      </c>
      <c r="F8" s="5" t="s">
        <v>349</v>
      </c>
      <c r="G8" s="6">
        <v>2</v>
      </c>
      <c r="H8" s="7">
        <v>0.61829451086666698</v>
      </c>
      <c r="I8" s="9">
        <f t="shared" si="0"/>
        <v>1.23658902173333</v>
      </c>
      <c r="J8" s="10">
        <v>44469</v>
      </c>
    </row>
    <row r="9" spans="1:10" s="1" customFormat="1" ht="16.5" customHeight="1">
      <c r="A9" s="12" t="s">
        <v>146</v>
      </c>
      <c r="B9" s="13" t="s">
        <v>345</v>
      </c>
      <c r="C9" s="13" t="s">
        <v>346</v>
      </c>
      <c r="D9" s="12" t="s">
        <v>771</v>
      </c>
      <c r="E9" s="12" t="s">
        <v>772</v>
      </c>
      <c r="F9" s="13" t="s">
        <v>349</v>
      </c>
      <c r="G9" s="14">
        <v>1</v>
      </c>
      <c r="H9" s="7">
        <v>0.46860230378877199</v>
      </c>
      <c r="I9" s="9">
        <f t="shared" si="0"/>
        <v>0.46860230378877199</v>
      </c>
      <c r="J9" s="16">
        <v>44469</v>
      </c>
    </row>
    <row r="10" spans="1:10" s="1" customFormat="1" ht="16.5" customHeight="1">
      <c r="A10" s="4" t="s">
        <v>146</v>
      </c>
      <c r="B10" s="5" t="s">
        <v>345</v>
      </c>
      <c r="C10" s="5" t="s">
        <v>346</v>
      </c>
      <c r="D10" s="4" t="s">
        <v>899</v>
      </c>
      <c r="E10" s="4" t="s">
        <v>900</v>
      </c>
      <c r="F10" s="5" t="s">
        <v>482</v>
      </c>
      <c r="G10" s="6">
        <v>1</v>
      </c>
      <c r="H10" s="7">
        <v>1.40884150806451</v>
      </c>
      <c r="I10" s="9">
        <f t="shared" si="0"/>
        <v>1.40884150806451</v>
      </c>
      <c r="J10" s="10">
        <v>44469</v>
      </c>
    </row>
    <row r="11" spans="1:10" s="1" customFormat="1" ht="16.5" customHeight="1">
      <c r="A11" s="12" t="s">
        <v>146</v>
      </c>
      <c r="B11" s="13" t="s">
        <v>345</v>
      </c>
      <c r="C11" s="13" t="s">
        <v>346</v>
      </c>
      <c r="D11" s="12" t="s">
        <v>773</v>
      </c>
      <c r="E11" s="12" t="s">
        <v>774</v>
      </c>
      <c r="F11" s="13" t="s">
        <v>775</v>
      </c>
      <c r="G11" s="14">
        <v>1</v>
      </c>
      <c r="H11" s="7">
        <v>2.7525846153846101</v>
      </c>
      <c r="I11" s="9">
        <f t="shared" si="0"/>
        <v>2.7525846153846101</v>
      </c>
      <c r="J11" s="16">
        <v>44469</v>
      </c>
    </row>
    <row r="12" spans="1:10" s="1" customFormat="1" ht="16.5" customHeight="1">
      <c r="A12" s="4" t="s">
        <v>146</v>
      </c>
      <c r="B12" s="5" t="s">
        <v>345</v>
      </c>
      <c r="C12" s="5" t="s">
        <v>346</v>
      </c>
      <c r="D12" s="4" t="s">
        <v>1098</v>
      </c>
      <c r="E12" s="4" t="s">
        <v>1099</v>
      </c>
      <c r="F12" s="5" t="s">
        <v>349</v>
      </c>
      <c r="G12" s="6">
        <v>1</v>
      </c>
      <c r="H12" s="7">
        <v>2.8493573530701699</v>
      </c>
      <c r="I12" s="9">
        <f t="shared" si="0"/>
        <v>2.8493573530701699</v>
      </c>
      <c r="J12" s="10">
        <v>44469</v>
      </c>
    </row>
    <row r="13" spans="1:10" s="1" customFormat="1" ht="16.5" customHeight="1">
      <c r="A13" s="12" t="s">
        <v>146</v>
      </c>
      <c r="B13" s="13" t="s">
        <v>345</v>
      </c>
      <c r="C13" s="13" t="s">
        <v>346</v>
      </c>
      <c r="D13" s="12" t="s">
        <v>901</v>
      </c>
      <c r="E13" s="12" t="s">
        <v>902</v>
      </c>
      <c r="F13" s="13" t="s">
        <v>482</v>
      </c>
      <c r="G13" s="14">
        <v>1</v>
      </c>
      <c r="H13" s="7">
        <v>2.5</v>
      </c>
      <c r="I13" s="9">
        <f t="shared" si="0"/>
        <v>2.5</v>
      </c>
      <c r="J13" s="16">
        <v>44469</v>
      </c>
    </row>
    <row r="14" spans="1:10" s="1" customFormat="1" ht="16.5" customHeight="1">
      <c r="A14" s="4" t="s">
        <v>146</v>
      </c>
      <c r="B14" s="5" t="s">
        <v>345</v>
      </c>
      <c r="C14" s="5" t="s">
        <v>346</v>
      </c>
      <c r="D14" s="4" t="s">
        <v>903</v>
      </c>
      <c r="E14" s="4" t="s">
        <v>782</v>
      </c>
      <c r="F14" s="5" t="s">
        <v>482</v>
      </c>
      <c r="G14" s="6">
        <v>1</v>
      </c>
      <c r="H14" s="7">
        <v>3.91</v>
      </c>
      <c r="I14" s="9">
        <f t="shared" si="0"/>
        <v>3.91</v>
      </c>
      <c r="J14" s="10">
        <v>44469</v>
      </c>
    </row>
    <row r="15" spans="1:10" s="1" customFormat="1" ht="16.5" customHeight="1">
      <c r="A15" s="12" t="s">
        <v>146</v>
      </c>
      <c r="B15" s="13" t="s">
        <v>345</v>
      </c>
      <c r="C15" s="13" t="s">
        <v>346</v>
      </c>
      <c r="D15" s="12" t="s">
        <v>904</v>
      </c>
      <c r="E15" s="12" t="s">
        <v>905</v>
      </c>
      <c r="F15" s="13" t="s">
        <v>349</v>
      </c>
      <c r="G15" s="14">
        <v>1</v>
      </c>
      <c r="H15" s="7">
        <v>0.22</v>
      </c>
      <c r="I15" s="9">
        <f t="shared" si="0"/>
        <v>0.22</v>
      </c>
      <c r="J15" s="16">
        <v>44469</v>
      </c>
    </row>
    <row r="16" spans="1:10" s="1" customFormat="1" ht="16.5" customHeight="1">
      <c r="A16" s="4" t="s">
        <v>146</v>
      </c>
      <c r="B16" s="5" t="s">
        <v>345</v>
      </c>
      <c r="C16" s="5" t="s">
        <v>346</v>
      </c>
      <c r="D16" s="4" t="s">
        <v>906</v>
      </c>
      <c r="E16" s="4" t="s">
        <v>907</v>
      </c>
      <c r="F16" s="5" t="s">
        <v>349</v>
      </c>
      <c r="G16" s="6">
        <v>1</v>
      </c>
      <c r="H16" s="7">
        <v>0.2</v>
      </c>
      <c r="I16" s="9">
        <f t="shared" si="0"/>
        <v>0.2</v>
      </c>
      <c r="J16" s="10">
        <v>44469</v>
      </c>
    </row>
    <row r="17" spans="1:10" s="1" customFormat="1" ht="16.5" customHeight="1">
      <c r="A17" s="12" t="s">
        <v>146</v>
      </c>
      <c r="B17" s="13" t="s">
        <v>345</v>
      </c>
      <c r="C17" s="13" t="s">
        <v>346</v>
      </c>
      <c r="D17" s="12" t="s">
        <v>908</v>
      </c>
      <c r="E17" s="12" t="s">
        <v>909</v>
      </c>
      <c r="F17" s="13" t="s">
        <v>349</v>
      </c>
      <c r="G17" s="14">
        <v>1</v>
      </c>
      <c r="H17" s="7">
        <v>0.16</v>
      </c>
      <c r="I17" s="9">
        <f t="shared" si="0"/>
        <v>0.16</v>
      </c>
      <c r="J17" s="16">
        <v>44469</v>
      </c>
    </row>
    <row r="18" spans="1:10" s="1" customFormat="1" ht="16.5" customHeight="1">
      <c r="A18" s="4" t="s">
        <v>146</v>
      </c>
      <c r="B18" s="5" t="s">
        <v>345</v>
      </c>
      <c r="C18" s="5" t="s">
        <v>346</v>
      </c>
      <c r="D18" s="4" t="s">
        <v>910</v>
      </c>
      <c r="E18" s="4" t="s">
        <v>911</v>
      </c>
      <c r="F18" s="5" t="s">
        <v>349</v>
      </c>
      <c r="G18" s="6">
        <v>1</v>
      </c>
      <c r="H18" s="7">
        <v>0.11</v>
      </c>
      <c r="I18" s="9">
        <f t="shared" si="0"/>
        <v>0.11</v>
      </c>
      <c r="J18" s="10">
        <v>45300</v>
      </c>
    </row>
    <row r="19" spans="1:10" s="1" customFormat="1" ht="16.5" customHeight="1">
      <c r="A19" s="12" t="s">
        <v>146</v>
      </c>
      <c r="B19" s="13" t="s">
        <v>345</v>
      </c>
      <c r="C19" s="13" t="s">
        <v>346</v>
      </c>
      <c r="D19" s="12" t="s">
        <v>542</v>
      </c>
      <c r="E19" s="12" t="s">
        <v>543</v>
      </c>
      <c r="F19" s="13" t="s">
        <v>349</v>
      </c>
      <c r="G19" s="14">
        <v>1</v>
      </c>
      <c r="H19" s="7">
        <v>2.25664E-2</v>
      </c>
      <c r="I19" s="9">
        <f t="shared" si="0"/>
        <v>2.25664E-2</v>
      </c>
      <c r="J19" s="16">
        <v>44746</v>
      </c>
    </row>
    <row r="20" spans="1:10">
      <c r="I20" s="11">
        <f>SUM(I2:I19)</f>
        <v>17.5726889403747</v>
      </c>
    </row>
  </sheetData>
  <phoneticPr fontId="20" type="noConversion"/>
  <pageMargins left="0.75" right="0.75" top="1" bottom="1" header="0.5" footer="0.5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I21" sqref="I21"/>
    </sheetView>
  </sheetViews>
  <sheetFormatPr defaultColWidth="8.75" defaultRowHeight="13.5"/>
  <cols>
    <col min="4" max="4" width="10.5" customWidth="1"/>
    <col min="5" max="5" width="19.625" customWidth="1"/>
    <col min="7" max="8" width="8.75" style="11"/>
    <col min="9" max="9" width="12.875" style="1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70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19" si="0">H2*G2</f>
        <v>0.05</v>
      </c>
      <c r="J2" s="10">
        <v>45300</v>
      </c>
    </row>
    <row r="3" spans="1:10" s="1" customFormat="1" ht="16.5" customHeight="1">
      <c r="A3" s="12" t="s">
        <v>70</v>
      </c>
      <c r="B3" s="13" t="s">
        <v>345</v>
      </c>
      <c r="C3" s="13" t="s">
        <v>346</v>
      </c>
      <c r="D3" s="12" t="s">
        <v>451</v>
      </c>
      <c r="E3" s="12" t="s">
        <v>452</v>
      </c>
      <c r="F3" s="13" t="s">
        <v>448</v>
      </c>
      <c r="G3" s="14">
        <v>0.01</v>
      </c>
      <c r="H3" s="7">
        <v>1.6814</v>
      </c>
      <c r="I3" s="9">
        <f t="shared" si="0"/>
        <v>1.6813999999999999E-2</v>
      </c>
      <c r="J3" s="16">
        <v>45300</v>
      </c>
    </row>
    <row r="4" spans="1:10" s="1" customFormat="1" ht="16.5" customHeight="1">
      <c r="A4" s="4" t="s">
        <v>70</v>
      </c>
      <c r="B4" s="5" t="s">
        <v>345</v>
      </c>
      <c r="C4" s="5" t="s">
        <v>346</v>
      </c>
      <c r="D4" s="4" t="s">
        <v>751</v>
      </c>
      <c r="E4" s="4" t="s">
        <v>752</v>
      </c>
      <c r="F4" s="5" t="s">
        <v>753</v>
      </c>
      <c r="G4" s="6">
        <v>1</v>
      </c>
      <c r="H4" s="7">
        <v>0.35</v>
      </c>
      <c r="I4" s="9">
        <f t="shared" si="0"/>
        <v>0.35</v>
      </c>
      <c r="J4" s="10">
        <v>45300</v>
      </c>
    </row>
    <row r="5" spans="1:10" s="1" customFormat="1" ht="16.5" customHeight="1">
      <c r="A5" s="12" t="s">
        <v>70</v>
      </c>
      <c r="B5" s="13" t="s">
        <v>345</v>
      </c>
      <c r="C5" s="13" t="s">
        <v>346</v>
      </c>
      <c r="D5" s="12" t="s">
        <v>754</v>
      </c>
      <c r="E5" s="12" t="s">
        <v>755</v>
      </c>
      <c r="F5" s="13" t="s">
        <v>756</v>
      </c>
      <c r="G5" s="14">
        <v>2</v>
      </c>
      <c r="H5" s="7">
        <v>0.1</v>
      </c>
      <c r="I5" s="9">
        <f t="shared" si="0"/>
        <v>0.2</v>
      </c>
      <c r="J5" s="16">
        <v>45300</v>
      </c>
    </row>
    <row r="6" spans="1:10" s="1" customFormat="1" ht="16.5" customHeight="1">
      <c r="A6" s="4" t="s">
        <v>70</v>
      </c>
      <c r="B6" s="5" t="s">
        <v>345</v>
      </c>
      <c r="C6" s="5" t="s">
        <v>346</v>
      </c>
      <c r="D6" s="4" t="s">
        <v>895</v>
      </c>
      <c r="E6" s="4" t="s">
        <v>896</v>
      </c>
      <c r="F6" s="5" t="s">
        <v>349</v>
      </c>
      <c r="G6" s="6">
        <v>1</v>
      </c>
      <c r="H6" s="7">
        <v>9.5000000000000001E-2</v>
      </c>
      <c r="I6" s="9">
        <f t="shared" si="0"/>
        <v>9.5000000000000001E-2</v>
      </c>
      <c r="J6" s="10">
        <v>45300</v>
      </c>
    </row>
    <row r="7" spans="1:10" s="1" customFormat="1" ht="16.5" customHeight="1">
      <c r="A7" s="12" t="s">
        <v>70</v>
      </c>
      <c r="B7" s="13" t="s">
        <v>345</v>
      </c>
      <c r="C7" s="13" t="s">
        <v>346</v>
      </c>
      <c r="D7" s="12" t="s">
        <v>759</v>
      </c>
      <c r="E7" s="12" t="s">
        <v>760</v>
      </c>
      <c r="F7" s="13" t="s">
        <v>349</v>
      </c>
      <c r="G7" s="14">
        <v>1</v>
      </c>
      <c r="H7" s="7">
        <v>1.02233373833333</v>
      </c>
      <c r="I7" s="9">
        <f t="shared" si="0"/>
        <v>1.02233373833333</v>
      </c>
      <c r="J7" s="16">
        <v>45300</v>
      </c>
    </row>
    <row r="8" spans="1:10" s="1" customFormat="1" ht="16.5" customHeight="1">
      <c r="A8" s="4" t="s">
        <v>70</v>
      </c>
      <c r="B8" s="5" t="s">
        <v>345</v>
      </c>
      <c r="C8" s="5" t="s">
        <v>346</v>
      </c>
      <c r="D8" s="4" t="s">
        <v>761</v>
      </c>
      <c r="E8" s="4" t="s">
        <v>762</v>
      </c>
      <c r="F8" s="5" t="s">
        <v>349</v>
      </c>
      <c r="G8" s="6">
        <v>2</v>
      </c>
      <c r="H8" s="7">
        <v>0.61829451086666698</v>
      </c>
      <c r="I8" s="9">
        <f t="shared" si="0"/>
        <v>1.23658902173333</v>
      </c>
      <c r="J8" s="10">
        <v>45300</v>
      </c>
    </row>
    <row r="9" spans="1:10" s="1" customFormat="1" ht="16.5" customHeight="1">
      <c r="A9" s="12" t="s">
        <v>70</v>
      </c>
      <c r="B9" s="13" t="s">
        <v>345</v>
      </c>
      <c r="C9" s="13" t="s">
        <v>346</v>
      </c>
      <c r="D9" s="12" t="s">
        <v>771</v>
      </c>
      <c r="E9" s="12" t="s">
        <v>772</v>
      </c>
      <c r="F9" s="13" t="s">
        <v>349</v>
      </c>
      <c r="G9" s="14">
        <v>1</v>
      </c>
      <c r="H9" s="7">
        <v>0.46860230378877199</v>
      </c>
      <c r="I9" s="9">
        <f t="shared" si="0"/>
        <v>0.46860230378877199</v>
      </c>
      <c r="J9" s="16">
        <v>45300</v>
      </c>
    </row>
    <row r="10" spans="1:10" s="1" customFormat="1" ht="16.5" customHeight="1">
      <c r="A10" s="4" t="s">
        <v>70</v>
      </c>
      <c r="B10" s="5" t="s">
        <v>345</v>
      </c>
      <c r="C10" s="5" t="s">
        <v>346</v>
      </c>
      <c r="D10" s="4" t="s">
        <v>899</v>
      </c>
      <c r="E10" s="4" t="s">
        <v>900</v>
      </c>
      <c r="F10" s="5" t="s">
        <v>482</v>
      </c>
      <c r="G10" s="6">
        <v>1</v>
      </c>
      <c r="H10" s="7">
        <v>1.40884150806451</v>
      </c>
      <c r="I10" s="9">
        <f t="shared" si="0"/>
        <v>1.40884150806451</v>
      </c>
      <c r="J10" s="10">
        <v>45300</v>
      </c>
    </row>
    <row r="11" spans="1:10" s="1" customFormat="1" ht="16.5" customHeight="1">
      <c r="A11" s="12" t="s">
        <v>70</v>
      </c>
      <c r="B11" s="13" t="s">
        <v>345</v>
      </c>
      <c r="C11" s="13" t="s">
        <v>346</v>
      </c>
      <c r="D11" s="12" t="s">
        <v>773</v>
      </c>
      <c r="E11" s="12" t="s">
        <v>774</v>
      </c>
      <c r="F11" s="13" t="s">
        <v>775</v>
      </c>
      <c r="G11" s="14">
        <v>1</v>
      </c>
      <c r="H11" s="7">
        <v>2.7525846153846101</v>
      </c>
      <c r="I11" s="9">
        <f t="shared" si="0"/>
        <v>2.7525846153846101</v>
      </c>
      <c r="J11" s="16">
        <v>45300</v>
      </c>
    </row>
    <row r="12" spans="1:10" s="1" customFormat="1" ht="16.5" customHeight="1">
      <c r="A12" s="4" t="s">
        <v>70</v>
      </c>
      <c r="B12" s="5" t="s">
        <v>345</v>
      </c>
      <c r="C12" s="5" t="s">
        <v>346</v>
      </c>
      <c r="D12" s="4" t="s">
        <v>901</v>
      </c>
      <c r="E12" s="4" t="s">
        <v>902</v>
      </c>
      <c r="F12" s="5" t="s">
        <v>482</v>
      </c>
      <c r="G12" s="6">
        <v>1</v>
      </c>
      <c r="H12" s="7">
        <v>2.5</v>
      </c>
      <c r="I12" s="9">
        <f t="shared" si="0"/>
        <v>2.5</v>
      </c>
      <c r="J12" s="10">
        <v>45300</v>
      </c>
    </row>
    <row r="13" spans="1:10" s="1" customFormat="1" ht="16.5" customHeight="1">
      <c r="A13" s="12" t="s">
        <v>70</v>
      </c>
      <c r="B13" s="13" t="s">
        <v>345</v>
      </c>
      <c r="C13" s="13" t="s">
        <v>346</v>
      </c>
      <c r="D13" s="12" t="s">
        <v>903</v>
      </c>
      <c r="E13" s="12" t="s">
        <v>782</v>
      </c>
      <c r="F13" s="13" t="s">
        <v>482</v>
      </c>
      <c r="G13" s="14">
        <v>1</v>
      </c>
      <c r="H13" s="7">
        <v>3.91</v>
      </c>
      <c r="I13" s="9">
        <f t="shared" si="0"/>
        <v>3.91</v>
      </c>
      <c r="J13" s="16">
        <v>45300</v>
      </c>
    </row>
    <row r="14" spans="1:10" s="1" customFormat="1" ht="16.5" customHeight="1">
      <c r="A14" s="4" t="s">
        <v>70</v>
      </c>
      <c r="B14" s="5" t="s">
        <v>345</v>
      </c>
      <c r="C14" s="5" t="s">
        <v>346</v>
      </c>
      <c r="D14" s="4" t="s">
        <v>904</v>
      </c>
      <c r="E14" s="4" t="s">
        <v>905</v>
      </c>
      <c r="F14" s="5" t="s">
        <v>349</v>
      </c>
      <c r="G14" s="6">
        <v>1</v>
      </c>
      <c r="H14" s="7">
        <v>0.22</v>
      </c>
      <c r="I14" s="9">
        <f t="shared" si="0"/>
        <v>0.22</v>
      </c>
      <c r="J14" s="10">
        <v>45300</v>
      </c>
    </row>
    <row r="15" spans="1:10" s="1" customFormat="1" ht="16.5" customHeight="1">
      <c r="A15" s="12" t="s">
        <v>70</v>
      </c>
      <c r="B15" s="13" t="s">
        <v>345</v>
      </c>
      <c r="C15" s="13" t="s">
        <v>346</v>
      </c>
      <c r="D15" s="12" t="s">
        <v>906</v>
      </c>
      <c r="E15" s="12" t="s">
        <v>907</v>
      </c>
      <c r="F15" s="13" t="s">
        <v>349</v>
      </c>
      <c r="G15" s="14">
        <v>1</v>
      </c>
      <c r="H15" s="7">
        <v>0.2</v>
      </c>
      <c r="I15" s="9">
        <f t="shared" si="0"/>
        <v>0.2</v>
      </c>
      <c r="J15" s="16">
        <v>45300</v>
      </c>
    </row>
    <row r="16" spans="1:10" s="1" customFormat="1" ht="16.5" customHeight="1">
      <c r="A16" s="4" t="s">
        <v>70</v>
      </c>
      <c r="B16" s="5" t="s">
        <v>345</v>
      </c>
      <c r="C16" s="5" t="s">
        <v>346</v>
      </c>
      <c r="D16" s="4" t="s">
        <v>908</v>
      </c>
      <c r="E16" s="4" t="s">
        <v>909</v>
      </c>
      <c r="F16" s="5" t="s">
        <v>349</v>
      </c>
      <c r="G16" s="6">
        <v>1</v>
      </c>
      <c r="H16" s="7">
        <v>0.16</v>
      </c>
      <c r="I16" s="9">
        <f t="shared" si="0"/>
        <v>0.16</v>
      </c>
      <c r="J16" s="10">
        <v>45300</v>
      </c>
    </row>
    <row r="17" spans="1:10" s="1" customFormat="1" ht="16.5" customHeight="1">
      <c r="A17" s="12" t="s">
        <v>70</v>
      </c>
      <c r="B17" s="13" t="s">
        <v>345</v>
      </c>
      <c r="C17" s="13" t="s">
        <v>346</v>
      </c>
      <c r="D17" s="12" t="s">
        <v>910</v>
      </c>
      <c r="E17" s="12" t="s">
        <v>911</v>
      </c>
      <c r="F17" s="13" t="s">
        <v>349</v>
      </c>
      <c r="G17" s="14">
        <v>1</v>
      </c>
      <c r="H17" s="7">
        <v>0.11</v>
      </c>
      <c r="I17" s="9">
        <f t="shared" si="0"/>
        <v>0.11</v>
      </c>
      <c r="J17" s="16">
        <v>45300</v>
      </c>
    </row>
    <row r="18" spans="1:10" s="1" customFormat="1" ht="16.5" customHeight="1">
      <c r="A18" s="4" t="s">
        <v>70</v>
      </c>
      <c r="B18" s="5" t="s">
        <v>345</v>
      </c>
      <c r="C18" s="5" t="s">
        <v>346</v>
      </c>
      <c r="D18" s="4" t="s">
        <v>1100</v>
      </c>
      <c r="E18" s="4" t="s">
        <v>1101</v>
      </c>
      <c r="F18" s="5" t="s">
        <v>1102</v>
      </c>
      <c r="G18" s="6">
        <v>1</v>
      </c>
      <c r="H18" s="7">
        <v>2.9993493076923099</v>
      </c>
      <c r="I18" s="9">
        <f t="shared" si="0"/>
        <v>2.9993493076923099</v>
      </c>
      <c r="J18" s="10">
        <v>45300</v>
      </c>
    </row>
    <row r="19" spans="1:10" s="1" customFormat="1" ht="16.5" customHeight="1">
      <c r="A19" s="12" t="s">
        <v>70</v>
      </c>
      <c r="B19" s="13" t="s">
        <v>345</v>
      </c>
      <c r="C19" s="13" t="s">
        <v>346</v>
      </c>
      <c r="D19" s="12" t="s">
        <v>542</v>
      </c>
      <c r="E19" s="12" t="s">
        <v>543</v>
      </c>
      <c r="F19" s="13" t="s">
        <v>349</v>
      </c>
      <c r="G19" s="14">
        <v>1</v>
      </c>
      <c r="H19" s="7">
        <v>2.25664E-2</v>
      </c>
      <c r="I19" s="9">
        <f t="shared" si="0"/>
        <v>2.25664E-2</v>
      </c>
      <c r="J19" s="16">
        <v>45559</v>
      </c>
    </row>
    <row r="20" spans="1:10">
      <c r="I20" s="11">
        <f>SUM(I2:I19)</f>
        <v>17.722680894996898</v>
      </c>
    </row>
  </sheetData>
  <phoneticPr fontId="20" type="noConversion"/>
  <pageMargins left="0.75" right="0.75" top="1" bottom="1" header="0.5" footer="0.5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G14" sqref="G14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875" customWidth="1"/>
    <col min="6" max="6" width="8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156</v>
      </c>
      <c r="B2" s="5" t="s">
        <v>345</v>
      </c>
      <c r="C2" s="5" t="s">
        <v>346</v>
      </c>
      <c r="D2" s="4" t="s">
        <v>1026</v>
      </c>
      <c r="E2" s="4" t="s">
        <v>1027</v>
      </c>
      <c r="F2" s="5" t="s">
        <v>349</v>
      </c>
      <c r="G2" s="6">
        <v>0.1</v>
      </c>
      <c r="H2" s="7">
        <f>VLOOKUP(D:D,'SHT0016241'!D:H,5,0)</f>
        <v>4.1593</v>
      </c>
      <c r="I2" s="9">
        <f t="shared" ref="I2:I7" si="0">H2*G2</f>
        <v>0.41593000000000002</v>
      </c>
      <c r="J2" s="10">
        <v>45467</v>
      </c>
    </row>
    <row r="3" spans="1:10" s="1" customFormat="1" ht="16.5" customHeight="1">
      <c r="A3" s="12" t="s">
        <v>156</v>
      </c>
      <c r="B3" s="13" t="s">
        <v>345</v>
      </c>
      <c r="C3" s="13" t="s">
        <v>346</v>
      </c>
      <c r="D3" s="12" t="s">
        <v>636</v>
      </c>
      <c r="E3" s="12" t="s">
        <v>637</v>
      </c>
      <c r="F3" s="13" t="s">
        <v>349</v>
      </c>
      <c r="G3" s="14">
        <v>0.16</v>
      </c>
      <c r="H3" s="7">
        <v>0.28318599999999999</v>
      </c>
      <c r="I3" s="9">
        <f t="shared" si="0"/>
        <v>4.5309759999999998E-2</v>
      </c>
      <c r="J3" s="16">
        <v>45467</v>
      </c>
    </row>
    <row r="4" spans="1:10" s="1" customFormat="1" ht="16.5" customHeight="1">
      <c r="A4" s="4" t="s">
        <v>156</v>
      </c>
      <c r="B4" s="5" t="s">
        <v>345</v>
      </c>
      <c r="C4" s="5" t="s">
        <v>346</v>
      </c>
      <c r="D4" s="4" t="s">
        <v>449</v>
      </c>
      <c r="E4" s="4" t="s">
        <v>450</v>
      </c>
      <c r="F4" s="5" t="s">
        <v>447</v>
      </c>
      <c r="G4" s="6">
        <v>0.21</v>
      </c>
      <c r="H4" s="7">
        <v>1.7257</v>
      </c>
      <c r="I4" s="9">
        <f t="shared" si="0"/>
        <v>0.36239700000000002</v>
      </c>
      <c r="J4" s="10">
        <v>45467</v>
      </c>
    </row>
    <row r="5" spans="1:10" s="1" customFormat="1" ht="16.5" customHeight="1">
      <c r="A5" s="12" t="s">
        <v>156</v>
      </c>
      <c r="B5" s="13" t="s">
        <v>345</v>
      </c>
      <c r="C5" s="13" t="s">
        <v>346</v>
      </c>
      <c r="D5" s="12" t="s">
        <v>1028</v>
      </c>
      <c r="E5" s="12" t="s">
        <v>1029</v>
      </c>
      <c r="F5" s="13" t="s">
        <v>349</v>
      </c>
      <c r="G5" s="14">
        <v>1</v>
      </c>
      <c r="H5" s="7">
        <f>VLOOKUP(D:D,'SHT0016241'!D:H,5,0)</f>
        <v>4.1265000000000001</v>
      </c>
      <c r="I5" s="9">
        <f t="shared" si="0"/>
        <v>4.1265000000000001</v>
      </c>
      <c r="J5" s="16">
        <v>45467</v>
      </c>
    </row>
    <row r="6" spans="1:10" s="1" customFormat="1" ht="16.5" customHeight="1">
      <c r="A6" s="4" t="s">
        <v>156</v>
      </c>
      <c r="B6" s="5" t="s">
        <v>345</v>
      </c>
      <c r="C6" s="5" t="s">
        <v>346</v>
      </c>
      <c r="D6" s="4" t="s">
        <v>1030</v>
      </c>
      <c r="E6" s="4" t="s">
        <v>1031</v>
      </c>
      <c r="F6" s="5" t="s">
        <v>349</v>
      </c>
      <c r="G6" s="6">
        <v>2</v>
      </c>
      <c r="H6" s="7">
        <f>VLOOKUP(D:D,'SHT0016241'!D:H,5,0)</f>
        <v>2</v>
      </c>
      <c r="I6" s="9">
        <f t="shared" si="0"/>
        <v>4</v>
      </c>
      <c r="J6" s="10">
        <v>45467</v>
      </c>
    </row>
    <row r="7" spans="1:10" s="1" customFormat="1" ht="16.5" customHeight="1">
      <c r="A7" s="12" t="s">
        <v>156</v>
      </c>
      <c r="B7" s="13" t="s">
        <v>345</v>
      </c>
      <c r="C7" s="13" t="s">
        <v>346</v>
      </c>
      <c r="D7" s="12" t="s">
        <v>1032</v>
      </c>
      <c r="E7" s="12" t="s">
        <v>1033</v>
      </c>
      <c r="F7" s="13" t="s">
        <v>349</v>
      </c>
      <c r="G7" s="14">
        <v>1</v>
      </c>
      <c r="H7" s="7">
        <f>VLOOKUP(D:D,'SHT0016241'!D:H,5,0)</f>
        <v>117</v>
      </c>
      <c r="I7" s="9">
        <f t="shared" si="0"/>
        <v>117</v>
      </c>
      <c r="J7" s="16">
        <v>45467</v>
      </c>
    </row>
    <row r="8" spans="1:10">
      <c r="I8" s="11">
        <f>SUM(I2:I7)</f>
        <v>125.95013676000001</v>
      </c>
    </row>
  </sheetData>
  <phoneticPr fontId="20" type="noConversion"/>
  <pageMargins left="0.75" right="0.75" top="1" bottom="1" header="0.5" footer="0.5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N26" sqref="N26"/>
    </sheetView>
  </sheetViews>
  <sheetFormatPr defaultColWidth="8.75" defaultRowHeight="13.5"/>
  <cols>
    <col min="1" max="1" width="10.125" customWidth="1"/>
    <col min="2" max="2" width="4.625" customWidth="1"/>
    <col min="3" max="3" width="7.625" customWidth="1"/>
    <col min="4" max="4" width="10.375" customWidth="1"/>
    <col min="5" max="5" width="16.125" customWidth="1"/>
    <col min="6" max="6" width="11.62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101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8" si="0">H2*G2</f>
        <v>0.05</v>
      </c>
      <c r="J2" s="10">
        <v>45526</v>
      </c>
    </row>
    <row r="3" spans="1:10" s="1" customFormat="1" ht="16.5" customHeight="1">
      <c r="A3" s="12" t="s">
        <v>101</v>
      </c>
      <c r="B3" s="13" t="s">
        <v>345</v>
      </c>
      <c r="C3" s="13" t="s">
        <v>346</v>
      </c>
      <c r="D3" s="12" t="s">
        <v>1103</v>
      </c>
      <c r="E3" s="12" t="s">
        <v>1104</v>
      </c>
      <c r="F3" s="13" t="s">
        <v>1105</v>
      </c>
      <c r="G3" s="14">
        <v>2</v>
      </c>
      <c r="H3" s="7">
        <v>0.04</v>
      </c>
      <c r="I3" s="9">
        <f t="shared" si="0"/>
        <v>0.08</v>
      </c>
      <c r="J3" s="16">
        <v>45587</v>
      </c>
    </row>
    <row r="4" spans="1:10" s="1" customFormat="1" ht="16.5" customHeight="1">
      <c r="A4" s="4" t="s">
        <v>101</v>
      </c>
      <c r="B4" s="5" t="s">
        <v>345</v>
      </c>
      <c r="C4" s="5" t="s">
        <v>346</v>
      </c>
      <c r="D4" s="4" t="s">
        <v>1106</v>
      </c>
      <c r="E4" s="4" t="s">
        <v>1107</v>
      </c>
      <c r="F4" s="5" t="s">
        <v>349</v>
      </c>
      <c r="G4" s="6">
        <v>1</v>
      </c>
      <c r="H4" s="7">
        <v>2.5499999999999998</v>
      </c>
      <c r="I4" s="9">
        <f t="shared" si="0"/>
        <v>2.5499999999999998</v>
      </c>
      <c r="J4" s="10">
        <v>45526</v>
      </c>
    </row>
    <row r="5" spans="1:10" s="1" customFormat="1" ht="16.5" customHeight="1">
      <c r="A5" s="12" t="s">
        <v>101</v>
      </c>
      <c r="B5" s="13" t="s">
        <v>345</v>
      </c>
      <c r="C5" s="13" t="s">
        <v>346</v>
      </c>
      <c r="D5" s="12" t="s">
        <v>1108</v>
      </c>
      <c r="E5" s="12" t="s">
        <v>1109</v>
      </c>
      <c r="F5" s="13" t="s">
        <v>349</v>
      </c>
      <c r="G5" s="14">
        <v>1</v>
      </c>
      <c r="H5" s="7">
        <v>2.5</v>
      </c>
      <c r="I5" s="9">
        <f t="shared" si="0"/>
        <v>2.5</v>
      </c>
      <c r="J5" s="16">
        <v>45526</v>
      </c>
    </row>
    <row r="6" spans="1:10" s="1" customFormat="1" ht="16.5" customHeight="1">
      <c r="A6" s="4" t="s">
        <v>101</v>
      </c>
      <c r="B6" s="5" t="s">
        <v>345</v>
      </c>
      <c r="C6" s="5" t="s">
        <v>346</v>
      </c>
      <c r="D6" s="4" t="s">
        <v>1110</v>
      </c>
      <c r="E6" s="4" t="s">
        <v>1111</v>
      </c>
      <c r="F6" s="5" t="s">
        <v>349</v>
      </c>
      <c r="G6" s="6">
        <v>1</v>
      </c>
      <c r="H6" s="7">
        <v>0.57999999999999996</v>
      </c>
      <c r="I6" s="9">
        <f t="shared" si="0"/>
        <v>0.57999999999999996</v>
      </c>
      <c r="J6" s="10">
        <v>45526</v>
      </c>
    </row>
    <row r="7" spans="1:10" s="1" customFormat="1" ht="16.5" customHeight="1">
      <c r="A7" s="12" t="s">
        <v>101</v>
      </c>
      <c r="B7" s="13" t="s">
        <v>345</v>
      </c>
      <c r="C7" s="13" t="s">
        <v>346</v>
      </c>
      <c r="D7" s="12" t="s">
        <v>1112</v>
      </c>
      <c r="E7" s="12" t="s">
        <v>1113</v>
      </c>
      <c r="F7" s="13" t="s">
        <v>349</v>
      </c>
      <c r="G7" s="14">
        <v>1</v>
      </c>
      <c r="H7" s="7">
        <v>0.57999999999999996</v>
      </c>
      <c r="I7" s="9">
        <f t="shared" si="0"/>
        <v>0.57999999999999996</v>
      </c>
      <c r="J7" s="16">
        <v>45526</v>
      </c>
    </row>
    <row r="8" spans="1:10" s="1" customFormat="1" ht="16.5" customHeight="1">
      <c r="A8" s="4" t="s">
        <v>101</v>
      </c>
      <c r="B8" s="5" t="s">
        <v>345</v>
      </c>
      <c r="C8" s="5" t="s">
        <v>346</v>
      </c>
      <c r="D8" s="4" t="s">
        <v>1114</v>
      </c>
      <c r="E8" s="4" t="s">
        <v>95</v>
      </c>
      <c r="F8" s="5" t="s">
        <v>349</v>
      </c>
      <c r="G8" s="6">
        <v>1</v>
      </c>
      <c r="H8" s="7">
        <f>I21</f>
        <v>14.3396896425119</v>
      </c>
      <c r="I8" s="9">
        <f t="shared" si="0"/>
        <v>14.3396896425119</v>
      </c>
      <c r="J8" s="10">
        <v>45526</v>
      </c>
    </row>
    <row r="9" spans="1:10">
      <c r="I9" s="11">
        <f>SUM(I2:I8)</f>
        <v>20.679689642511899</v>
      </c>
    </row>
    <row r="11" spans="1:10" s="1" customFormat="1" ht="12.75">
      <c r="A11" s="2" t="s">
        <v>336</v>
      </c>
      <c r="B11" s="2" t="s">
        <v>337</v>
      </c>
      <c r="C11" s="2" t="s">
        <v>338</v>
      </c>
      <c r="D11" s="2" t="s">
        <v>339</v>
      </c>
      <c r="E11" s="2" t="s">
        <v>340</v>
      </c>
      <c r="F11" s="2" t="s">
        <v>340</v>
      </c>
      <c r="G11" s="3" t="s">
        <v>341</v>
      </c>
      <c r="H11" s="3" t="s">
        <v>342</v>
      </c>
      <c r="I11" s="3" t="s">
        <v>343</v>
      </c>
      <c r="J11" s="8" t="s">
        <v>344</v>
      </c>
    </row>
    <row r="12" spans="1:10" s="1" customFormat="1" ht="16.5" customHeight="1">
      <c r="A12" s="4" t="s">
        <v>1114</v>
      </c>
      <c r="B12" s="5" t="s">
        <v>345</v>
      </c>
      <c r="C12" s="5" t="s">
        <v>346</v>
      </c>
      <c r="D12" s="4" t="s">
        <v>227</v>
      </c>
      <c r="E12" s="4" t="s">
        <v>228</v>
      </c>
      <c r="F12" s="5" t="s">
        <v>443</v>
      </c>
      <c r="G12" s="6">
        <v>1</v>
      </c>
      <c r="H12" s="7">
        <v>0.28858469243986301</v>
      </c>
      <c r="I12" s="9">
        <f t="shared" ref="I12:I20" si="1">H12*G12</f>
        <v>0.28858469243986301</v>
      </c>
      <c r="J12" s="10">
        <v>45526</v>
      </c>
    </row>
    <row r="13" spans="1:10" s="1" customFormat="1" ht="16.5" customHeight="1">
      <c r="A13" s="12" t="s">
        <v>1114</v>
      </c>
      <c r="B13" s="13" t="s">
        <v>345</v>
      </c>
      <c r="C13" s="13" t="s">
        <v>346</v>
      </c>
      <c r="D13" s="12" t="s">
        <v>223</v>
      </c>
      <c r="E13" s="12" t="s">
        <v>224</v>
      </c>
      <c r="F13" s="13" t="s">
        <v>444</v>
      </c>
      <c r="G13" s="14">
        <v>4</v>
      </c>
      <c r="H13" s="7">
        <v>0.120565034394672</v>
      </c>
      <c r="I13" s="9">
        <f t="shared" si="1"/>
        <v>0.48226013757868802</v>
      </c>
      <c r="J13" s="16">
        <v>45526</v>
      </c>
    </row>
    <row r="14" spans="1:10" s="1" customFormat="1" ht="16.5" customHeight="1">
      <c r="A14" s="4" t="s">
        <v>1114</v>
      </c>
      <c r="B14" s="5" t="s">
        <v>345</v>
      </c>
      <c r="C14" s="5" t="s">
        <v>346</v>
      </c>
      <c r="D14" s="4" t="s">
        <v>445</v>
      </c>
      <c r="E14" s="4" t="s">
        <v>446</v>
      </c>
      <c r="F14" s="5" t="s">
        <v>447</v>
      </c>
      <c r="G14" s="6">
        <v>0.3</v>
      </c>
      <c r="H14" s="7">
        <v>1.7257</v>
      </c>
      <c r="I14" s="9">
        <f t="shared" si="1"/>
        <v>0.51771</v>
      </c>
      <c r="J14" s="10">
        <v>45526</v>
      </c>
    </row>
    <row r="15" spans="1:10" s="1" customFormat="1" ht="16.5" customHeight="1">
      <c r="A15" s="12" t="s">
        <v>1114</v>
      </c>
      <c r="B15" s="13" t="s">
        <v>345</v>
      </c>
      <c r="C15" s="13" t="s">
        <v>346</v>
      </c>
      <c r="D15" s="12" t="s">
        <v>332</v>
      </c>
      <c r="E15" s="12" t="s">
        <v>333</v>
      </c>
      <c r="F15" s="13" t="s">
        <v>448</v>
      </c>
      <c r="G15" s="14">
        <v>0.9</v>
      </c>
      <c r="H15" s="7">
        <v>1.6814</v>
      </c>
      <c r="I15" s="9">
        <f t="shared" si="1"/>
        <v>1.51326</v>
      </c>
      <c r="J15" s="16">
        <v>45526</v>
      </c>
    </row>
    <row r="16" spans="1:10" s="1" customFormat="1" ht="16.5" customHeight="1">
      <c r="A16" s="4" t="s">
        <v>1114</v>
      </c>
      <c r="B16" s="5" t="s">
        <v>345</v>
      </c>
      <c r="C16" s="5" t="s">
        <v>346</v>
      </c>
      <c r="D16" s="4" t="s">
        <v>455</v>
      </c>
      <c r="E16" s="4" t="s">
        <v>456</v>
      </c>
      <c r="F16" s="5" t="s">
        <v>349</v>
      </c>
      <c r="G16" s="6">
        <v>1</v>
      </c>
      <c r="H16" s="7">
        <v>0.242469323534798</v>
      </c>
      <c r="I16" s="9">
        <f t="shared" si="1"/>
        <v>0.242469323534798</v>
      </c>
      <c r="J16" s="10">
        <v>45526</v>
      </c>
    </row>
    <row r="17" spans="1:10" s="1" customFormat="1" ht="16.5" customHeight="1">
      <c r="A17" s="12" t="s">
        <v>1114</v>
      </c>
      <c r="B17" s="13" t="s">
        <v>345</v>
      </c>
      <c r="C17" s="13" t="s">
        <v>346</v>
      </c>
      <c r="D17" s="12" t="s">
        <v>1092</v>
      </c>
      <c r="E17" s="12" t="s">
        <v>98</v>
      </c>
      <c r="F17" s="13" t="s">
        <v>349</v>
      </c>
      <c r="G17" s="14">
        <v>1</v>
      </c>
      <c r="H17" s="7">
        <f>I30</f>
        <v>2.7451054889585902</v>
      </c>
      <c r="I17" s="9">
        <f t="shared" si="1"/>
        <v>2.7451054889585902</v>
      </c>
      <c r="J17" s="16">
        <v>45526</v>
      </c>
    </row>
    <row r="18" spans="1:10" s="1" customFormat="1" ht="16.5" customHeight="1">
      <c r="A18" s="4" t="s">
        <v>1114</v>
      </c>
      <c r="B18" s="5" t="s">
        <v>345</v>
      </c>
      <c r="C18" s="5" t="s">
        <v>346</v>
      </c>
      <c r="D18" s="4" t="s">
        <v>1115</v>
      </c>
      <c r="E18" s="4" t="s">
        <v>1116</v>
      </c>
      <c r="F18" s="5" t="s">
        <v>1117</v>
      </c>
      <c r="G18" s="6">
        <v>1</v>
      </c>
      <c r="H18" s="7">
        <v>7.7876000000000003</v>
      </c>
      <c r="I18" s="9">
        <f t="shared" si="1"/>
        <v>7.7876000000000003</v>
      </c>
      <c r="J18" s="10">
        <v>45526</v>
      </c>
    </row>
    <row r="19" spans="1:10" s="1" customFormat="1" ht="16.5" customHeight="1">
      <c r="A19" s="12" t="s">
        <v>1114</v>
      </c>
      <c r="B19" s="13" t="s">
        <v>345</v>
      </c>
      <c r="C19" s="13" t="s">
        <v>346</v>
      </c>
      <c r="D19" s="12" t="s">
        <v>229</v>
      </c>
      <c r="E19" s="12" t="s">
        <v>230</v>
      </c>
      <c r="F19" s="13" t="s">
        <v>349</v>
      </c>
      <c r="G19" s="14">
        <v>2</v>
      </c>
      <c r="H19" s="7">
        <v>0.35</v>
      </c>
      <c r="I19" s="9">
        <f t="shared" si="1"/>
        <v>0.7</v>
      </c>
      <c r="J19" s="16">
        <v>45526</v>
      </c>
    </row>
    <row r="20" spans="1:10" s="1" customFormat="1" ht="16.5" customHeight="1">
      <c r="A20" s="4" t="s">
        <v>1114</v>
      </c>
      <c r="B20" s="5" t="s">
        <v>345</v>
      </c>
      <c r="C20" s="5" t="s">
        <v>346</v>
      </c>
      <c r="D20" s="4" t="s">
        <v>460</v>
      </c>
      <c r="E20" s="4" t="s">
        <v>461</v>
      </c>
      <c r="F20" s="5" t="s">
        <v>462</v>
      </c>
      <c r="G20" s="6">
        <v>1</v>
      </c>
      <c r="H20" s="7">
        <v>6.2700000000000006E-2</v>
      </c>
      <c r="I20" s="9">
        <f t="shared" si="1"/>
        <v>6.2700000000000006E-2</v>
      </c>
      <c r="J20" s="10">
        <v>45526</v>
      </c>
    </row>
    <row r="21" spans="1:10">
      <c r="I21" s="11">
        <f>SUM(I12:I20)</f>
        <v>14.3396896425119</v>
      </c>
    </row>
    <row r="23" spans="1:10" s="1" customFormat="1" ht="12.75">
      <c r="A23" s="2" t="s">
        <v>336</v>
      </c>
      <c r="B23" s="2" t="s">
        <v>337</v>
      </c>
      <c r="C23" s="2" t="s">
        <v>338</v>
      </c>
      <c r="D23" s="2" t="s">
        <v>339</v>
      </c>
      <c r="E23" s="2" t="s">
        <v>340</v>
      </c>
      <c r="F23" s="2" t="s">
        <v>340</v>
      </c>
      <c r="G23" s="3" t="s">
        <v>341</v>
      </c>
      <c r="H23" s="3" t="s">
        <v>342</v>
      </c>
      <c r="I23" s="3" t="s">
        <v>343</v>
      </c>
      <c r="J23" s="8" t="s">
        <v>344</v>
      </c>
    </row>
    <row r="24" spans="1:10" s="1" customFormat="1" ht="16.5" customHeight="1">
      <c r="A24" s="4" t="s">
        <v>1092</v>
      </c>
      <c r="B24" s="5" t="s">
        <v>345</v>
      </c>
      <c r="C24" s="5" t="s">
        <v>346</v>
      </c>
      <c r="D24" s="4" t="s">
        <v>496</v>
      </c>
      <c r="E24" s="4" t="s">
        <v>497</v>
      </c>
      <c r="F24" s="5" t="s">
        <v>349</v>
      </c>
      <c r="G24" s="6">
        <v>2</v>
      </c>
      <c r="H24" s="7">
        <v>0.22402187506072899</v>
      </c>
      <c r="I24" s="9">
        <f t="shared" ref="I24:I29" si="2">H24*G24</f>
        <v>0.44804375012145797</v>
      </c>
      <c r="J24" s="10">
        <v>45471</v>
      </c>
    </row>
    <row r="25" spans="1:10" s="1" customFormat="1" ht="16.5" customHeight="1">
      <c r="A25" s="12" t="s">
        <v>1092</v>
      </c>
      <c r="B25" s="13" t="s">
        <v>345</v>
      </c>
      <c r="C25" s="13" t="s">
        <v>346</v>
      </c>
      <c r="D25" s="12" t="s">
        <v>468</v>
      </c>
      <c r="E25" s="12" t="s">
        <v>469</v>
      </c>
      <c r="F25" s="13" t="s">
        <v>349</v>
      </c>
      <c r="G25" s="14">
        <v>2</v>
      </c>
      <c r="H25" s="7">
        <v>0.15</v>
      </c>
      <c r="I25" s="9">
        <f t="shared" si="2"/>
        <v>0.3</v>
      </c>
      <c r="J25" s="16">
        <v>45471</v>
      </c>
    </row>
    <row r="26" spans="1:10" s="1" customFormat="1" ht="16.5" customHeight="1">
      <c r="A26" s="4" t="s">
        <v>1092</v>
      </c>
      <c r="B26" s="5" t="s">
        <v>345</v>
      </c>
      <c r="C26" s="5" t="s">
        <v>346</v>
      </c>
      <c r="D26" s="4" t="s">
        <v>176</v>
      </c>
      <c r="E26" s="4" t="s">
        <v>177</v>
      </c>
      <c r="F26" s="5" t="s">
        <v>349</v>
      </c>
      <c r="G26" s="6">
        <v>1</v>
      </c>
      <c r="H26" s="7">
        <v>0.418338441018</v>
      </c>
      <c r="I26" s="9">
        <f t="shared" si="2"/>
        <v>0.418338441018</v>
      </c>
      <c r="J26" s="10">
        <v>45471</v>
      </c>
    </row>
    <row r="27" spans="1:10" s="1" customFormat="1" ht="16.5" customHeight="1">
      <c r="A27" s="12" t="s">
        <v>1092</v>
      </c>
      <c r="B27" s="13" t="s">
        <v>345</v>
      </c>
      <c r="C27" s="13" t="s">
        <v>346</v>
      </c>
      <c r="D27" s="12" t="s">
        <v>178</v>
      </c>
      <c r="E27" s="12" t="s">
        <v>179</v>
      </c>
      <c r="F27" s="13" t="s">
        <v>349</v>
      </c>
      <c r="G27" s="14">
        <v>1</v>
      </c>
      <c r="H27" s="7">
        <v>0.30052538115246102</v>
      </c>
      <c r="I27" s="9">
        <f t="shared" si="2"/>
        <v>0.30052538115246102</v>
      </c>
      <c r="J27" s="16">
        <v>45471</v>
      </c>
    </row>
    <row r="28" spans="1:10" s="1" customFormat="1" ht="16.5" customHeight="1">
      <c r="A28" s="4" t="s">
        <v>1092</v>
      </c>
      <c r="B28" s="5" t="s">
        <v>345</v>
      </c>
      <c r="C28" s="5" t="s">
        <v>346</v>
      </c>
      <c r="D28" s="4" t="s">
        <v>1093</v>
      </c>
      <c r="E28" s="4" t="s">
        <v>1094</v>
      </c>
      <c r="F28" s="5" t="s">
        <v>349</v>
      </c>
      <c r="G28" s="6">
        <v>1</v>
      </c>
      <c r="H28" s="7">
        <v>0.52819791666666704</v>
      </c>
      <c r="I28" s="9">
        <f t="shared" si="2"/>
        <v>0.52819791666666704</v>
      </c>
      <c r="J28" s="10">
        <v>45471</v>
      </c>
    </row>
    <row r="29" spans="1:10" s="1" customFormat="1" ht="16.5" customHeight="1">
      <c r="A29" s="12" t="s">
        <v>1092</v>
      </c>
      <c r="B29" s="13" t="s">
        <v>345</v>
      </c>
      <c r="C29" s="13" t="s">
        <v>346</v>
      </c>
      <c r="D29" s="12" t="s">
        <v>1095</v>
      </c>
      <c r="E29" s="12" t="s">
        <v>1096</v>
      </c>
      <c r="F29" s="13" t="s">
        <v>1097</v>
      </c>
      <c r="G29" s="14">
        <v>1</v>
      </c>
      <c r="H29" s="7">
        <v>0.75</v>
      </c>
      <c r="I29" s="9">
        <f t="shared" si="2"/>
        <v>0.75</v>
      </c>
      <c r="J29" s="16">
        <v>45540</v>
      </c>
    </row>
    <row r="30" spans="1:10">
      <c r="I30" s="11">
        <f>SUM(I24:I29)</f>
        <v>2.7451054889585902</v>
      </c>
    </row>
  </sheetData>
  <phoneticPr fontId="20" type="noConversion"/>
  <pageMargins left="0.75" right="0.75" top="1" bottom="1" header="0.5" footer="0.5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defaultColWidth="8.75" defaultRowHeight="13.5"/>
  <cols>
    <col min="1" max="1" width="10.125" customWidth="1"/>
    <col min="2" max="2" width="4.625" customWidth="1"/>
    <col min="3" max="3" width="7.625" customWidth="1"/>
    <col min="4" max="4" width="10.375" customWidth="1"/>
    <col min="5" max="5" width="16.125" customWidth="1"/>
    <col min="6" max="6" width="11.62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103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8" si="0">H2*G2</f>
        <v>0.05</v>
      </c>
      <c r="J2" s="10">
        <v>45526</v>
      </c>
    </row>
    <row r="3" spans="1:10" s="1" customFormat="1" ht="16.5" customHeight="1">
      <c r="A3" s="12" t="s">
        <v>103</v>
      </c>
      <c r="B3" s="13" t="s">
        <v>345</v>
      </c>
      <c r="C3" s="13" t="s">
        <v>346</v>
      </c>
      <c r="D3" s="12" t="s">
        <v>1103</v>
      </c>
      <c r="E3" s="12" t="s">
        <v>1104</v>
      </c>
      <c r="F3" s="13" t="s">
        <v>1105</v>
      </c>
      <c r="G3" s="14">
        <v>2</v>
      </c>
      <c r="H3" s="7">
        <v>0.04</v>
      </c>
      <c r="I3" s="9">
        <f t="shared" si="0"/>
        <v>0.08</v>
      </c>
      <c r="J3" s="16">
        <v>45587</v>
      </c>
    </row>
    <row r="4" spans="1:10" s="1" customFormat="1" ht="16.5" customHeight="1">
      <c r="A4" s="4" t="s">
        <v>103</v>
      </c>
      <c r="B4" s="5" t="s">
        <v>345</v>
      </c>
      <c r="C4" s="5" t="s">
        <v>346</v>
      </c>
      <c r="D4" s="4" t="s">
        <v>1106</v>
      </c>
      <c r="E4" s="4" t="s">
        <v>1107</v>
      </c>
      <c r="F4" s="5" t="s">
        <v>349</v>
      </c>
      <c r="G4" s="6">
        <v>1</v>
      </c>
      <c r="H4" s="7">
        <v>2.5499999999999998</v>
      </c>
      <c r="I4" s="9">
        <f t="shared" si="0"/>
        <v>2.5499999999999998</v>
      </c>
      <c r="J4" s="10">
        <v>45526</v>
      </c>
    </row>
    <row r="5" spans="1:10" s="1" customFormat="1" ht="16.5" customHeight="1">
      <c r="A5" s="12" t="s">
        <v>103</v>
      </c>
      <c r="B5" s="13" t="s">
        <v>345</v>
      </c>
      <c r="C5" s="13" t="s">
        <v>346</v>
      </c>
      <c r="D5" s="12" t="s">
        <v>1108</v>
      </c>
      <c r="E5" s="12" t="s">
        <v>1109</v>
      </c>
      <c r="F5" s="13" t="s">
        <v>349</v>
      </c>
      <c r="G5" s="14">
        <v>1</v>
      </c>
      <c r="H5" s="7">
        <v>2.5</v>
      </c>
      <c r="I5" s="9">
        <f t="shared" si="0"/>
        <v>2.5</v>
      </c>
      <c r="J5" s="16">
        <v>45526</v>
      </c>
    </row>
    <row r="6" spans="1:10" s="1" customFormat="1" ht="16.5" customHeight="1">
      <c r="A6" s="4" t="s">
        <v>103</v>
      </c>
      <c r="B6" s="5" t="s">
        <v>345</v>
      </c>
      <c r="C6" s="5" t="s">
        <v>346</v>
      </c>
      <c r="D6" s="4" t="s">
        <v>1110</v>
      </c>
      <c r="E6" s="4" t="s">
        <v>1111</v>
      </c>
      <c r="F6" s="5" t="s">
        <v>349</v>
      </c>
      <c r="G6" s="6">
        <v>1</v>
      </c>
      <c r="H6" s="7">
        <v>0.57999999999999996</v>
      </c>
      <c r="I6" s="9">
        <f t="shared" si="0"/>
        <v>0.57999999999999996</v>
      </c>
      <c r="J6" s="10">
        <v>45526</v>
      </c>
    </row>
    <row r="7" spans="1:10" s="1" customFormat="1" ht="16.5" customHeight="1">
      <c r="A7" s="12" t="s">
        <v>103</v>
      </c>
      <c r="B7" s="13" t="s">
        <v>345</v>
      </c>
      <c r="C7" s="13" t="s">
        <v>346</v>
      </c>
      <c r="D7" s="12" t="s">
        <v>1112</v>
      </c>
      <c r="E7" s="12" t="s">
        <v>1113</v>
      </c>
      <c r="F7" s="13" t="s">
        <v>349</v>
      </c>
      <c r="G7" s="14">
        <v>1</v>
      </c>
      <c r="H7" s="7">
        <v>0.57999999999999996</v>
      </c>
      <c r="I7" s="9">
        <f t="shared" si="0"/>
        <v>0.57999999999999996</v>
      </c>
      <c r="J7" s="16">
        <v>45526</v>
      </c>
    </row>
    <row r="8" spans="1:10" s="1" customFormat="1" ht="16.5" customHeight="1">
      <c r="A8" s="4" t="s">
        <v>103</v>
      </c>
      <c r="B8" s="5" t="s">
        <v>345</v>
      </c>
      <c r="C8" s="5" t="s">
        <v>346</v>
      </c>
      <c r="D8" s="4" t="s">
        <v>1118</v>
      </c>
      <c r="E8" s="4" t="s">
        <v>95</v>
      </c>
      <c r="F8" s="5" t="s">
        <v>1119</v>
      </c>
      <c r="G8" s="6">
        <v>1</v>
      </c>
      <c r="H8" s="7">
        <f>I19</f>
        <v>5.9018098468880602</v>
      </c>
      <c r="I8" s="9">
        <f t="shared" si="0"/>
        <v>5.9018098468880602</v>
      </c>
      <c r="J8" s="10">
        <v>45526</v>
      </c>
    </row>
    <row r="9" spans="1:10">
      <c r="I9" s="11">
        <f>SUM(I2:I8)</f>
        <v>12.241809846888099</v>
      </c>
    </row>
    <row r="11" spans="1:10" s="1" customFormat="1" ht="12.75">
      <c r="A11" s="2" t="s">
        <v>336</v>
      </c>
      <c r="B11" s="2" t="s">
        <v>337</v>
      </c>
      <c r="C11" s="2" t="s">
        <v>338</v>
      </c>
      <c r="D11" s="2" t="s">
        <v>339</v>
      </c>
      <c r="E11" s="2" t="s">
        <v>340</v>
      </c>
      <c r="F11" s="2" t="s">
        <v>340</v>
      </c>
      <c r="G11" s="3" t="s">
        <v>341</v>
      </c>
      <c r="H11" s="3" t="s">
        <v>342</v>
      </c>
      <c r="I11" s="3" t="s">
        <v>343</v>
      </c>
      <c r="J11" s="8" t="s">
        <v>344</v>
      </c>
    </row>
    <row r="12" spans="1:10" s="1" customFormat="1" ht="16.5" customHeight="1">
      <c r="A12" s="4" t="s">
        <v>1118</v>
      </c>
      <c r="B12" s="5" t="s">
        <v>345</v>
      </c>
      <c r="C12" s="5" t="s">
        <v>346</v>
      </c>
      <c r="D12" s="4" t="s">
        <v>223</v>
      </c>
      <c r="E12" s="4" t="s">
        <v>224</v>
      </c>
      <c r="F12" s="5" t="s">
        <v>444</v>
      </c>
      <c r="G12" s="6">
        <v>1</v>
      </c>
      <c r="H12" s="7">
        <f>VLOOKUP(D:D,'SLT0012307'!D:H,5,0)</f>
        <v>0.120565034394672</v>
      </c>
      <c r="I12" s="9">
        <f t="shared" ref="I12:I18" si="1">H12*G12</f>
        <v>0.120565034394672</v>
      </c>
      <c r="J12" s="10">
        <v>45526</v>
      </c>
    </row>
    <row r="13" spans="1:10" s="1" customFormat="1" ht="16.5" customHeight="1">
      <c r="A13" s="12" t="s">
        <v>1118</v>
      </c>
      <c r="B13" s="13" t="s">
        <v>345</v>
      </c>
      <c r="C13" s="13" t="s">
        <v>346</v>
      </c>
      <c r="D13" s="12" t="s">
        <v>445</v>
      </c>
      <c r="E13" s="12" t="s">
        <v>446</v>
      </c>
      <c r="F13" s="13" t="s">
        <v>447</v>
      </c>
      <c r="G13" s="14">
        <v>0.3</v>
      </c>
      <c r="H13" s="7">
        <f>VLOOKUP(D:D,'SLT0012307'!D:H,5,0)</f>
        <v>1.7257</v>
      </c>
      <c r="I13" s="9">
        <f t="shared" si="1"/>
        <v>0.51771</v>
      </c>
      <c r="J13" s="16">
        <v>45526</v>
      </c>
    </row>
    <row r="14" spans="1:10" s="1" customFormat="1" ht="16.5" customHeight="1">
      <c r="A14" s="4" t="s">
        <v>1118</v>
      </c>
      <c r="B14" s="5" t="s">
        <v>345</v>
      </c>
      <c r="C14" s="5" t="s">
        <v>346</v>
      </c>
      <c r="D14" s="4" t="s">
        <v>332</v>
      </c>
      <c r="E14" s="4" t="s">
        <v>333</v>
      </c>
      <c r="F14" s="5" t="s">
        <v>448</v>
      </c>
      <c r="G14" s="6">
        <v>0.9</v>
      </c>
      <c r="H14" s="7">
        <f>VLOOKUP(D:D,'SLT0012307'!D:H,5,0)</f>
        <v>1.6814</v>
      </c>
      <c r="I14" s="9">
        <f t="shared" si="1"/>
        <v>1.51326</v>
      </c>
      <c r="J14" s="10">
        <v>45526</v>
      </c>
    </row>
    <row r="15" spans="1:10" s="1" customFormat="1" ht="16.5" customHeight="1">
      <c r="A15" s="12" t="s">
        <v>1118</v>
      </c>
      <c r="B15" s="13" t="s">
        <v>345</v>
      </c>
      <c r="C15" s="13" t="s">
        <v>346</v>
      </c>
      <c r="D15" s="12" t="s">
        <v>455</v>
      </c>
      <c r="E15" s="12" t="s">
        <v>456</v>
      </c>
      <c r="F15" s="13" t="s">
        <v>349</v>
      </c>
      <c r="G15" s="14">
        <v>1</v>
      </c>
      <c r="H15" s="7">
        <f>VLOOKUP(D:D,'SLT0012307'!D:H,5,0)</f>
        <v>0.242469323534798</v>
      </c>
      <c r="I15" s="9">
        <f t="shared" si="1"/>
        <v>0.242469323534798</v>
      </c>
      <c r="J15" s="16">
        <v>45526</v>
      </c>
    </row>
    <row r="16" spans="1:10" s="1" customFormat="1" ht="16.5" customHeight="1">
      <c r="A16" s="4" t="s">
        <v>1118</v>
      </c>
      <c r="B16" s="5" t="s">
        <v>345</v>
      </c>
      <c r="C16" s="5" t="s">
        <v>346</v>
      </c>
      <c r="D16" s="4" t="s">
        <v>1092</v>
      </c>
      <c r="E16" s="4" t="s">
        <v>98</v>
      </c>
      <c r="F16" s="5" t="s">
        <v>349</v>
      </c>
      <c r="G16" s="6">
        <v>1</v>
      </c>
      <c r="H16" s="7">
        <f>VLOOKUP(D:D,'SLT0012307'!D:H,5,0)</f>
        <v>2.7451054889585902</v>
      </c>
      <c r="I16" s="9">
        <f t="shared" si="1"/>
        <v>2.7451054889585902</v>
      </c>
      <c r="J16" s="10">
        <v>45526</v>
      </c>
    </row>
    <row r="17" spans="1:10" s="1" customFormat="1" ht="16.5" customHeight="1">
      <c r="A17" s="12" t="s">
        <v>1118</v>
      </c>
      <c r="B17" s="13" t="s">
        <v>345</v>
      </c>
      <c r="C17" s="13" t="s">
        <v>346</v>
      </c>
      <c r="D17" s="12" t="s">
        <v>229</v>
      </c>
      <c r="E17" s="12" t="s">
        <v>230</v>
      </c>
      <c r="F17" s="13" t="s">
        <v>349</v>
      </c>
      <c r="G17" s="14">
        <v>2</v>
      </c>
      <c r="H17" s="7">
        <f>VLOOKUP(D:D,'SLT0012307'!D:H,5,0)</f>
        <v>0.35</v>
      </c>
      <c r="I17" s="9">
        <f t="shared" si="1"/>
        <v>0.7</v>
      </c>
      <c r="J17" s="16">
        <v>45526</v>
      </c>
    </row>
    <row r="18" spans="1:10" s="1" customFormat="1" ht="16.5" customHeight="1">
      <c r="A18" s="4" t="s">
        <v>1118</v>
      </c>
      <c r="B18" s="5" t="s">
        <v>345</v>
      </c>
      <c r="C18" s="5" t="s">
        <v>346</v>
      </c>
      <c r="D18" s="4" t="s">
        <v>460</v>
      </c>
      <c r="E18" s="4" t="s">
        <v>461</v>
      </c>
      <c r="F18" s="5" t="s">
        <v>462</v>
      </c>
      <c r="G18" s="6">
        <v>1</v>
      </c>
      <c r="H18" s="7">
        <f>VLOOKUP(D:D,'SLT0012307'!D:H,5,0)</f>
        <v>6.2700000000000006E-2</v>
      </c>
      <c r="I18" s="9">
        <f t="shared" si="1"/>
        <v>6.2700000000000006E-2</v>
      </c>
      <c r="J18" s="10">
        <v>45526</v>
      </c>
    </row>
    <row r="19" spans="1:10">
      <c r="I19" s="11">
        <f>SUM(I12:I18)</f>
        <v>5.9018098468880602</v>
      </c>
    </row>
  </sheetData>
  <phoneticPr fontId="2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1" workbookViewId="0">
      <selection activeCell="I43" sqref="I43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75" customWidth="1"/>
    <col min="6" max="6" width="10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134</v>
      </c>
      <c r="B2" s="5" t="s">
        <v>345</v>
      </c>
      <c r="C2" s="5" t="s">
        <v>346</v>
      </c>
      <c r="D2" s="4" t="s">
        <v>513</v>
      </c>
      <c r="E2" s="4" t="s">
        <v>514</v>
      </c>
      <c r="F2" s="5" t="s">
        <v>515</v>
      </c>
      <c r="G2" s="6">
        <v>1</v>
      </c>
      <c r="H2" s="7">
        <v>0.05</v>
      </c>
      <c r="I2" s="9">
        <f t="shared" ref="I2:I23" si="0">H2*G2</f>
        <v>0.05</v>
      </c>
      <c r="J2" s="10">
        <v>44593</v>
      </c>
    </row>
    <row r="3" spans="1:10" s="1" customFormat="1" ht="16.5" customHeight="1">
      <c r="A3" s="12" t="s">
        <v>134</v>
      </c>
      <c r="B3" s="13" t="s">
        <v>345</v>
      </c>
      <c r="C3" s="13" t="s">
        <v>346</v>
      </c>
      <c r="D3" s="12" t="s">
        <v>576</v>
      </c>
      <c r="E3" s="12" t="s">
        <v>577</v>
      </c>
      <c r="F3" s="13" t="s">
        <v>578</v>
      </c>
      <c r="G3" s="14">
        <v>2</v>
      </c>
      <c r="H3" s="7">
        <v>0.12</v>
      </c>
      <c r="I3" s="9">
        <f t="shared" si="0"/>
        <v>0.24</v>
      </c>
      <c r="J3" s="16">
        <v>44593</v>
      </c>
    </row>
    <row r="4" spans="1:10" s="1" customFormat="1" ht="16.5" customHeight="1">
      <c r="A4" s="4" t="s">
        <v>134</v>
      </c>
      <c r="B4" s="5" t="s">
        <v>345</v>
      </c>
      <c r="C4" s="5" t="s">
        <v>346</v>
      </c>
      <c r="D4" s="4" t="s">
        <v>266</v>
      </c>
      <c r="E4" s="4" t="s">
        <v>267</v>
      </c>
      <c r="F4" s="5" t="s">
        <v>349</v>
      </c>
      <c r="G4" s="6">
        <v>1</v>
      </c>
      <c r="H4" s="7">
        <f>I43</f>
        <v>8.1588428607942909</v>
      </c>
      <c r="I4" s="9">
        <f t="shared" si="0"/>
        <v>8.1588428607942909</v>
      </c>
      <c r="J4" s="10">
        <v>44593</v>
      </c>
    </row>
    <row r="5" spans="1:10" s="1" customFormat="1" ht="16.5" customHeight="1">
      <c r="A5" s="12" t="s">
        <v>134</v>
      </c>
      <c r="B5" s="13" t="s">
        <v>345</v>
      </c>
      <c r="C5" s="13" t="s">
        <v>346</v>
      </c>
      <c r="D5" s="12" t="s">
        <v>227</v>
      </c>
      <c r="E5" s="12" t="s">
        <v>228</v>
      </c>
      <c r="F5" s="13" t="s">
        <v>443</v>
      </c>
      <c r="G5" s="14">
        <v>1</v>
      </c>
      <c r="H5" s="7">
        <v>0.28858469243986301</v>
      </c>
      <c r="I5" s="9">
        <f t="shared" si="0"/>
        <v>0.28858469243986301</v>
      </c>
      <c r="J5" s="16">
        <v>44105</v>
      </c>
    </row>
    <row r="6" spans="1:10" s="1" customFormat="1" ht="16.5" customHeight="1">
      <c r="A6" s="4" t="s">
        <v>134</v>
      </c>
      <c r="B6" s="5" t="s">
        <v>345</v>
      </c>
      <c r="C6" s="5" t="s">
        <v>346</v>
      </c>
      <c r="D6" s="4" t="s">
        <v>223</v>
      </c>
      <c r="E6" s="4" t="s">
        <v>224</v>
      </c>
      <c r="F6" s="5" t="s">
        <v>444</v>
      </c>
      <c r="G6" s="6">
        <v>3</v>
      </c>
      <c r="H6" s="7">
        <v>0.120565034394672</v>
      </c>
      <c r="I6" s="9">
        <f t="shared" si="0"/>
        <v>0.36169510318401599</v>
      </c>
      <c r="J6" s="10">
        <v>44419</v>
      </c>
    </row>
    <row r="7" spans="1:10" s="1" customFormat="1" ht="16.5" customHeight="1">
      <c r="A7" s="12" t="s">
        <v>134</v>
      </c>
      <c r="B7" s="13" t="s">
        <v>345</v>
      </c>
      <c r="C7" s="13" t="s">
        <v>346</v>
      </c>
      <c r="D7" s="12" t="s">
        <v>579</v>
      </c>
      <c r="E7" s="12" t="s">
        <v>580</v>
      </c>
      <c r="F7" s="13" t="s">
        <v>444</v>
      </c>
      <c r="G7" s="14">
        <v>2</v>
      </c>
      <c r="H7" s="7">
        <v>0.24093969243986299</v>
      </c>
      <c r="I7" s="9">
        <f t="shared" si="0"/>
        <v>0.48187938487972598</v>
      </c>
      <c r="J7" s="16">
        <v>44105</v>
      </c>
    </row>
    <row r="8" spans="1:10" s="1" customFormat="1" ht="16.5" customHeight="1">
      <c r="A8" s="4" t="s">
        <v>134</v>
      </c>
      <c r="B8" s="5" t="s">
        <v>345</v>
      </c>
      <c r="C8" s="5" t="s">
        <v>346</v>
      </c>
      <c r="D8" s="4" t="s">
        <v>581</v>
      </c>
      <c r="E8" s="4" t="s">
        <v>582</v>
      </c>
      <c r="F8" s="5" t="s">
        <v>444</v>
      </c>
      <c r="G8" s="6">
        <v>2</v>
      </c>
      <c r="H8" s="7">
        <v>0.34484294471307397</v>
      </c>
      <c r="I8" s="9">
        <f t="shared" si="0"/>
        <v>0.68968588942614795</v>
      </c>
      <c r="J8" s="10">
        <v>44105</v>
      </c>
    </row>
    <row r="9" spans="1:10" s="1" customFormat="1" ht="16.5" customHeight="1">
      <c r="A9" s="12" t="s">
        <v>134</v>
      </c>
      <c r="B9" s="13" t="s">
        <v>345</v>
      </c>
      <c r="C9" s="13" t="s">
        <v>346</v>
      </c>
      <c r="D9" s="12" t="s">
        <v>445</v>
      </c>
      <c r="E9" s="12" t="s">
        <v>446</v>
      </c>
      <c r="F9" s="13" t="s">
        <v>447</v>
      </c>
      <c r="G9" s="14">
        <v>0.72</v>
      </c>
      <c r="H9" s="7">
        <v>1.7257</v>
      </c>
      <c r="I9" s="9">
        <f t="shared" si="0"/>
        <v>1.2425040000000001</v>
      </c>
      <c r="J9" s="16">
        <v>44593</v>
      </c>
    </row>
    <row r="10" spans="1:10" s="1" customFormat="1" ht="16.5" customHeight="1">
      <c r="A10" s="4" t="s">
        <v>134</v>
      </c>
      <c r="B10" s="5" t="s">
        <v>345</v>
      </c>
      <c r="C10" s="5" t="s">
        <v>346</v>
      </c>
      <c r="D10" s="4" t="s">
        <v>332</v>
      </c>
      <c r="E10" s="4" t="s">
        <v>333</v>
      </c>
      <c r="F10" s="5" t="s">
        <v>448</v>
      </c>
      <c r="G10" s="6">
        <v>0.97</v>
      </c>
      <c r="H10" s="7">
        <v>1.6814</v>
      </c>
      <c r="I10" s="9">
        <f t="shared" si="0"/>
        <v>1.6309579999999999</v>
      </c>
      <c r="J10" s="10">
        <v>43439</v>
      </c>
    </row>
    <row r="11" spans="1:10" s="1" customFormat="1" ht="16.5" customHeight="1">
      <c r="A11" s="12" t="s">
        <v>134</v>
      </c>
      <c r="B11" s="13" t="s">
        <v>345</v>
      </c>
      <c r="C11" s="13" t="s">
        <v>346</v>
      </c>
      <c r="D11" s="12" t="s">
        <v>583</v>
      </c>
      <c r="E11" s="12" t="s">
        <v>584</v>
      </c>
      <c r="F11" s="13" t="s">
        <v>585</v>
      </c>
      <c r="G11" s="14">
        <v>1</v>
      </c>
      <c r="H11" s="7">
        <v>0.77429999999999999</v>
      </c>
      <c r="I11" s="9">
        <f t="shared" si="0"/>
        <v>0.77429999999999999</v>
      </c>
      <c r="J11" s="16">
        <v>44593</v>
      </c>
    </row>
    <row r="12" spans="1:10" s="1" customFormat="1" ht="16.5" customHeight="1">
      <c r="A12" s="4" t="s">
        <v>134</v>
      </c>
      <c r="B12" s="5" t="s">
        <v>345</v>
      </c>
      <c r="C12" s="5" t="s">
        <v>346</v>
      </c>
      <c r="D12" s="4" t="s">
        <v>586</v>
      </c>
      <c r="E12" s="4" t="s">
        <v>587</v>
      </c>
      <c r="F12" s="5" t="s">
        <v>349</v>
      </c>
      <c r="G12" s="6">
        <v>1</v>
      </c>
      <c r="H12" s="7">
        <v>0.75728606761133599</v>
      </c>
      <c r="I12" s="9">
        <f t="shared" si="0"/>
        <v>0.75728606761133599</v>
      </c>
      <c r="J12" s="10">
        <v>44593</v>
      </c>
    </row>
    <row r="13" spans="1:10" s="1" customFormat="1" ht="16.5" customHeight="1">
      <c r="A13" s="12" t="s">
        <v>134</v>
      </c>
      <c r="B13" s="13" t="s">
        <v>345</v>
      </c>
      <c r="C13" s="13" t="s">
        <v>346</v>
      </c>
      <c r="D13" s="12" t="s">
        <v>588</v>
      </c>
      <c r="E13" s="12" t="s">
        <v>589</v>
      </c>
      <c r="F13" s="13" t="s">
        <v>349</v>
      </c>
      <c r="G13" s="14">
        <v>1</v>
      </c>
      <c r="H13" s="7">
        <v>0.45889185764705898</v>
      </c>
      <c r="I13" s="9">
        <f t="shared" si="0"/>
        <v>0.45889185764705898</v>
      </c>
      <c r="J13" s="16">
        <v>44593</v>
      </c>
    </row>
    <row r="14" spans="1:10" s="1" customFormat="1" ht="16.5" customHeight="1">
      <c r="A14" s="4" t="s">
        <v>134</v>
      </c>
      <c r="B14" s="5" t="s">
        <v>345</v>
      </c>
      <c r="C14" s="5" t="s">
        <v>346</v>
      </c>
      <c r="D14" s="4" t="s">
        <v>590</v>
      </c>
      <c r="E14" s="4" t="s">
        <v>591</v>
      </c>
      <c r="F14" s="5" t="s">
        <v>349</v>
      </c>
      <c r="G14" s="6">
        <v>1</v>
      </c>
      <c r="H14" s="7">
        <v>0.271268194561403</v>
      </c>
      <c r="I14" s="9">
        <f t="shared" si="0"/>
        <v>0.271268194561403</v>
      </c>
      <c r="J14" s="10">
        <v>44593</v>
      </c>
    </row>
    <row r="15" spans="1:10" s="1" customFormat="1" ht="16.5" customHeight="1">
      <c r="A15" s="12" t="s">
        <v>134</v>
      </c>
      <c r="B15" s="13" t="s">
        <v>345</v>
      </c>
      <c r="C15" s="13" t="s">
        <v>346</v>
      </c>
      <c r="D15" s="12" t="s">
        <v>592</v>
      </c>
      <c r="E15" s="12" t="s">
        <v>593</v>
      </c>
      <c r="F15" s="13" t="s">
        <v>594</v>
      </c>
      <c r="G15" s="14">
        <v>1</v>
      </c>
      <c r="H15" s="7">
        <v>1.9710000000000001</v>
      </c>
      <c r="I15" s="9">
        <f t="shared" si="0"/>
        <v>1.9710000000000001</v>
      </c>
      <c r="J15" s="16">
        <v>44593</v>
      </c>
    </row>
    <row r="16" spans="1:10" s="1" customFormat="1" ht="16.5" customHeight="1">
      <c r="A16" s="4" t="s">
        <v>134</v>
      </c>
      <c r="B16" s="5" t="s">
        <v>345</v>
      </c>
      <c r="C16" s="5" t="s">
        <v>346</v>
      </c>
      <c r="D16" s="4" t="s">
        <v>595</v>
      </c>
      <c r="E16" s="4" t="s">
        <v>596</v>
      </c>
      <c r="F16" s="5" t="s">
        <v>349</v>
      </c>
      <c r="G16" s="6">
        <v>1</v>
      </c>
      <c r="H16" s="7">
        <v>1.71060640901961</v>
      </c>
      <c r="I16" s="9">
        <f t="shared" si="0"/>
        <v>1.71060640901961</v>
      </c>
      <c r="J16" s="10">
        <v>44593</v>
      </c>
    </row>
    <row r="17" spans="1:10" s="1" customFormat="1" ht="16.5" customHeight="1">
      <c r="A17" s="12" t="s">
        <v>134</v>
      </c>
      <c r="B17" s="13" t="s">
        <v>345</v>
      </c>
      <c r="C17" s="13" t="s">
        <v>346</v>
      </c>
      <c r="D17" s="12" t="s">
        <v>597</v>
      </c>
      <c r="E17" s="12" t="s">
        <v>598</v>
      </c>
      <c r="F17" s="13" t="s">
        <v>349</v>
      </c>
      <c r="G17" s="14">
        <v>1</v>
      </c>
      <c r="H17" s="7">
        <v>1.0820667515789499</v>
      </c>
      <c r="I17" s="9">
        <f t="shared" si="0"/>
        <v>1.0820667515789499</v>
      </c>
      <c r="J17" s="16">
        <v>44593</v>
      </c>
    </row>
    <row r="18" spans="1:10" s="1" customFormat="1" ht="16.5" customHeight="1">
      <c r="A18" s="4" t="s">
        <v>134</v>
      </c>
      <c r="B18" s="5" t="s">
        <v>345</v>
      </c>
      <c r="C18" s="5" t="s">
        <v>346</v>
      </c>
      <c r="D18" s="4" t="s">
        <v>463</v>
      </c>
      <c r="E18" s="4" t="s">
        <v>464</v>
      </c>
      <c r="F18" s="5" t="s">
        <v>465</v>
      </c>
      <c r="G18" s="6">
        <v>2.5000000000000001E-2</v>
      </c>
      <c r="H18" s="7">
        <v>6.2127999999999997</v>
      </c>
      <c r="I18" s="9">
        <f t="shared" si="0"/>
        <v>0.15532000000000001</v>
      </c>
      <c r="J18" s="10">
        <v>44508</v>
      </c>
    </row>
    <row r="19" spans="1:10" s="1" customFormat="1" ht="16.5" customHeight="1">
      <c r="A19" s="12" t="s">
        <v>134</v>
      </c>
      <c r="B19" s="13" t="s">
        <v>345</v>
      </c>
      <c r="C19" s="13" t="s">
        <v>346</v>
      </c>
      <c r="D19" s="12" t="s">
        <v>440</v>
      </c>
      <c r="E19" s="12" t="s">
        <v>441</v>
      </c>
      <c r="F19" s="13" t="s">
        <v>442</v>
      </c>
      <c r="G19" s="14">
        <v>7.4999999999999997E-2</v>
      </c>
      <c r="H19" s="7">
        <v>0.40350000000000003</v>
      </c>
      <c r="I19" s="9">
        <f t="shared" si="0"/>
        <v>3.0262500000000001E-2</v>
      </c>
      <c r="J19" s="16">
        <v>44508</v>
      </c>
    </row>
    <row r="20" spans="1:10" s="1" customFormat="1" ht="16.5" customHeight="1">
      <c r="A20" s="4" t="s">
        <v>134</v>
      </c>
      <c r="B20" s="5" t="s">
        <v>345</v>
      </c>
      <c r="C20" s="5" t="s">
        <v>346</v>
      </c>
      <c r="D20" s="4" t="s">
        <v>487</v>
      </c>
      <c r="E20" s="4" t="s">
        <v>488</v>
      </c>
      <c r="F20" s="5" t="s">
        <v>489</v>
      </c>
      <c r="G20" s="6">
        <v>1</v>
      </c>
      <c r="H20" s="7">
        <v>0.1862</v>
      </c>
      <c r="I20" s="9">
        <f t="shared" si="0"/>
        <v>0.1862</v>
      </c>
      <c r="J20" s="10">
        <v>44076</v>
      </c>
    </row>
    <row r="21" spans="1:10" s="1" customFormat="1" ht="16.5" customHeight="1">
      <c r="A21" s="12" t="s">
        <v>134</v>
      </c>
      <c r="B21" s="13" t="s">
        <v>345</v>
      </c>
      <c r="C21" s="13" t="s">
        <v>346</v>
      </c>
      <c r="D21" s="12" t="s">
        <v>599</v>
      </c>
      <c r="E21" s="12" t="s">
        <v>600</v>
      </c>
      <c r="F21" s="13" t="s">
        <v>349</v>
      </c>
      <c r="G21" s="14">
        <v>1</v>
      </c>
      <c r="H21" s="7">
        <v>0.30511068929824597</v>
      </c>
      <c r="I21" s="9">
        <f t="shared" si="0"/>
        <v>0.30511068929824597</v>
      </c>
      <c r="J21" s="16">
        <v>44593</v>
      </c>
    </row>
    <row r="22" spans="1:10" s="1" customFormat="1" ht="16.5" customHeight="1">
      <c r="A22" s="4" t="s">
        <v>134</v>
      </c>
      <c r="B22" s="5" t="s">
        <v>345</v>
      </c>
      <c r="C22" s="5" t="s">
        <v>346</v>
      </c>
      <c r="D22" s="4" t="s">
        <v>601</v>
      </c>
      <c r="E22" s="4" t="s">
        <v>602</v>
      </c>
      <c r="F22" s="5" t="s">
        <v>349</v>
      </c>
      <c r="G22" s="6">
        <v>1</v>
      </c>
      <c r="H22" s="7">
        <v>0.53100000000000003</v>
      </c>
      <c r="I22" s="9">
        <f t="shared" si="0"/>
        <v>0.53100000000000003</v>
      </c>
      <c r="J22" s="10">
        <v>44593</v>
      </c>
    </row>
    <row r="23" spans="1:10" s="1" customFormat="1" ht="16.5" customHeight="1">
      <c r="A23" s="12" t="s">
        <v>134</v>
      </c>
      <c r="B23" s="13" t="s">
        <v>345</v>
      </c>
      <c r="C23" s="13" t="s">
        <v>346</v>
      </c>
      <c r="D23" s="12" t="s">
        <v>603</v>
      </c>
      <c r="E23" s="12" t="s">
        <v>604</v>
      </c>
      <c r="F23" s="13" t="s">
        <v>349</v>
      </c>
      <c r="G23" s="14">
        <v>1</v>
      </c>
      <c r="H23" s="7">
        <v>1.5129404622806999</v>
      </c>
      <c r="I23" s="9">
        <f t="shared" si="0"/>
        <v>1.5129404622806999</v>
      </c>
      <c r="J23" s="16">
        <v>44593</v>
      </c>
    </row>
    <row r="24" spans="1:10">
      <c r="I24" s="11">
        <f>SUM(I2:I23)</f>
        <v>22.890402862721299</v>
      </c>
    </row>
    <row r="26" spans="1:10" s="1" customFormat="1" ht="12.75">
      <c r="A26" s="2" t="s">
        <v>336</v>
      </c>
      <c r="B26" s="2" t="s">
        <v>337</v>
      </c>
      <c r="C26" s="2" t="s">
        <v>338</v>
      </c>
      <c r="D26" s="2" t="s">
        <v>339</v>
      </c>
      <c r="E26" s="2" t="s">
        <v>340</v>
      </c>
      <c r="F26" s="2" t="s">
        <v>340</v>
      </c>
      <c r="G26" s="3" t="s">
        <v>341</v>
      </c>
      <c r="H26" s="3" t="s">
        <v>342</v>
      </c>
      <c r="I26" s="3" t="s">
        <v>343</v>
      </c>
      <c r="J26" s="8" t="s">
        <v>344</v>
      </c>
    </row>
    <row r="27" spans="1:10" s="1" customFormat="1" ht="16.5" customHeight="1">
      <c r="A27" s="4" t="s">
        <v>266</v>
      </c>
      <c r="B27" s="5" t="s">
        <v>345</v>
      </c>
      <c r="C27" s="5" t="s">
        <v>346</v>
      </c>
      <c r="D27" s="4" t="s">
        <v>276</v>
      </c>
      <c r="E27" s="4" t="s">
        <v>277</v>
      </c>
      <c r="F27" s="5" t="s">
        <v>605</v>
      </c>
      <c r="G27" s="6">
        <v>2</v>
      </c>
      <c r="H27" s="7">
        <v>0.77649999999999997</v>
      </c>
      <c r="I27" s="9">
        <f t="shared" ref="I27:I42" si="1">H27*G27</f>
        <v>1.5529999999999999</v>
      </c>
      <c r="J27" s="10">
        <v>45417</v>
      </c>
    </row>
    <row r="28" spans="1:10" s="1" customFormat="1" ht="16.5" customHeight="1">
      <c r="A28" s="12" t="s">
        <v>266</v>
      </c>
      <c r="B28" s="13" t="s">
        <v>345</v>
      </c>
      <c r="C28" s="13" t="s">
        <v>346</v>
      </c>
      <c r="D28" s="12" t="s">
        <v>544</v>
      </c>
      <c r="E28" s="12" t="s">
        <v>545</v>
      </c>
      <c r="F28" s="13" t="s">
        <v>546</v>
      </c>
      <c r="G28" s="14">
        <v>2</v>
      </c>
      <c r="H28" s="7">
        <v>0.05</v>
      </c>
      <c r="I28" s="9">
        <f t="shared" si="1"/>
        <v>0.1</v>
      </c>
      <c r="J28" s="16">
        <v>43800</v>
      </c>
    </row>
    <row r="29" spans="1:10" s="1" customFormat="1" ht="16.5" customHeight="1">
      <c r="A29" s="4" t="s">
        <v>266</v>
      </c>
      <c r="B29" s="5" t="s">
        <v>345</v>
      </c>
      <c r="C29" s="5" t="s">
        <v>346</v>
      </c>
      <c r="D29" s="4" t="s">
        <v>606</v>
      </c>
      <c r="E29" s="4" t="s">
        <v>452</v>
      </c>
      <c r="F29" s="5" t="s">
        <v>607</v>
      </c>
      <c r="G29" s="6">
        <v>0.12</v>
      </c>
      <c r="H29" s="7">
        <v>2.7433999999999998</v>
      </c>
      <c r="I29" s="9">
        <f t="shared" si="1"/>
        <v>0.329208</v>
      </c>
      <c r="J29" s="10">
        <v>45417</v>
      </c>
    </row>
    <row r="30" spans="1:10" s="1" customFormat="1" ht="16.5" customHeight="1">
      <c r="A30" s="12" t="s">
        <v>266</v>
      </c>
      <c r="B30" s="13" t="s">
        <v>345</v>
      </c>
      <c r="C30" s="13" t="s">
        <v>346</v>
      </c>
      <c r="D30" s="12" t="s">
        <v>608</v>
      </c>
      <c r="E30" s="12" t="s">
        <v>333</v>
      </c>
      <c r="F30" s="13" t="s">
        <v>607</v>
      </c>
      <c r="G30" s="14">
        <v>0.12</v>
      </c>
      <c r="H30" s="7">
        <v>2.7433999999999998</v>
      </c>
      <c r="I30" s="9">
        <f t="shared" si="1"/>
        <v>0.329208</v>
      </c>
      <c r="J30" s="16">
        <v>45417</v>
      </c>
    </row>
    <row r="31" spans="1:10" s="1" customFormat="1" ht="16.5" customHeight="1">
      <c r="A31" s="4" t="s">
        <v>266</v>
      </c>
      <c r="B31" s="5" t="s">
        <v>345</v>
      </c>
      <c r="C31" s="5" t="s">
        <v>346</v>
      </c>
      <c r="D31" s="4" t="s">
        <v>609</v>
      </c>
      <c r="E31" s="4" t="s">
        <v>610</v>
      </c>
      <c r="F31" s="5" t="s">
        <v>611</v>
      </c>
      <c r="G31" s="6">
        <v>2</v>
      </c>
      <c r="H31" s="7">
        <v>9.4899999999999998E-2</v>
      </c>
      <c r="I31" s="9">
        <f t="shared" si="1"/>
        <v>0.1898</v>
      </c>
      <c r="J31" s="10">
        <v>43800</v>
      </c>
    </row>
    <row r="32" spans="1:10" s="1" customFormat="1" ht="16.5" customHeight="1">
      <c r="A32" s="12" t="s">
        <v>266</v>
      </c>
      <c r="B32" s="13" t="s">
        <v>345</v>
      </c>
      <c r="C32" s="13" t="s">
        <v>346</v>
      </c>
      <c r="D32" s="12" t="s">
        <v>612</v>
      </c>
      <c r="E32" s="12" t="s">
        <v>613</v>
      </c>
      <c r="F32" s="13" t="s">
        <v>614</v>
      </c>
      <c r="G32" s="14">
        <v>1</v>
      </c>
      <c r="H32" s="7">
        <v>0.12</v>
      </c>
      <c r="I32" s="9">
        <f t="shared" si="1"/>
        <v>0.12</v>
      </c>
      <c r="J32" s="16">
        <v>44085</v>
      </c>
    </row>
    <row r="33" spans="1:10" s="1" customFormat="1" ht="16.5" customHeight="1">
      <c r="A33" s="4" t="s">
        <v>266</v>
      </c>
      <c r="B33" s="5" t="s">
        <v>345</v>
      </c>
      <c r="C33" s="5" t="s">
        <v>346</v>
      </c>
      <c r="D33" s="4" t="s">
        <v>615</v>
      </c>
      <c r="E33" s="4" t="s">
        <v>616</v>
      </c>
      <c r="F33" s="5" t="s">
        <v>349</v>
      </c>
      <c r="G33" s="6">
        <v>1</v>
      </c>
      <c r="H33" s="7">
        <v>1.0566749865384599</v>
      </c>
      <c r="I33" s="9">
        <f t="shared" si="1"/>
        <v>1.0566749865384599</v>
      </c>
      <c r="J33" s="10">
        <v>43800</v>
      </c>
    </row>
    <row r="34" spans="1:10" s="1" customFormat="1" ht="16.5" customHeight="1">
      <c r="A34" s="12" t="s">
        <v>266</v>
      </c>
      <c r="B34" s="13" t="s">
        <v>345</v>
      </c>
      <c r="C34" s="13" t="s">
        <v>346</v>
      </c>
      <c r="D34" s="12" t="s">
        <v>617</v>
      </c>
      <c r="E34" s="12" t="s">
        <v>618</v>
      </c>
      <c r="F34" s="13" t="s">
        <v>619</v>
      </c>
      <c r="G34" s="14">
        <v>2</v>
      </c>
      <c r="H34" s="7">
        <v>0.40276685208333302</v>
      </c>
      <c r="I34" s="9">
        <f t="shared" si="1"/>
        <v>0.80553370416666603</v>
      </c>
      <c r="J34" s="16">
        <v>43800</v>
      </c>
    </row>
    <row r="35" spans="1:10" s="1" customFormat="1" ht="16.5" customHeight="1">
      <c r="A35" s="4" t="s">
        <v>266</v>
      </c>
      <c r="B35" s="5" t="s">
        <v>345</v>
      </c>
      <c r="C35" s="5" t="s">
        <v>346</v>
      </c>
      <c r="D35" s="4" t="s">
        <v>620</v>
      </c>
      <c r="E35" s="4" t="s">
        <v>621</v>
      </c>
      <c r="F35" s="5" t="s">
        <v>349</v>
      </c>
      <c r="G35" s="6">
        <v>1</v>
      </c>
      <c r="H35" s="7">
        <v>0.35007122512820499</v>
      </c>
      <c r="I35" s="9">
        <f t="shared" si="1"/>
        <v>0.35007122512820499</v>
      </c>
      <c r="J35" s="10">
        <v>43800</v>
      </c>
    </row>
    <row r="36" spans="1:10" s="1" customFormat="1" ht="16.5" customHeight="1">
      <c r="A36" s="12" t="s">
        <v>266</v>
      </c>
      <c r="B36" s="13" t="s">
        <v>345</v>
      </c>
      <c r="C36" s="13" t="s">
        <v>346</v>
      </c>
      <c r="D36" s="12" t="s">
        <v>622</v>
      </c>
      <c r="E36" s="12" t="s">
        <v>623</v>
      </c>
      <c r="F36" s="13" t="s">
        <v>349</v>
      </c>
      <c r="G36" s="14">
        <v>3</v>
      </c>
      <c r="H36" s="7">
        <v>0.221911090659341</v>
      </c>
      <c r="I36" s="9">
        <f t="shared" si="1"/>
        <v>0.66573327197802301</v>
      </c>
      <c r="J36" s="16">
        <v>44085</v>
      </c>
    </row>
    <row r="37" spans="1:10" s="1" customFormat="1" ht="16.5" customHeight="1">
      <c r="A37" s="4" t="s">
        <v>266</v>
      </c>
      <c r="B37" s="5" t="s">
        <v>345</v>
      </c>
      <c r="C37" s="5" t="s">
        <v>346</v>
      </c>
      <c r="D37" s="4" t="s">
        <v>458</v>
      </c>
      <c r="E37" s="4" t="s">
        <v>459</v>
      </c>
      <c r="F37" s="5" t="s">
        <v>349</v>
      </c>
      <c r="G37" s="6">
        <v>4</v>
      </c>
      <c r="H37" s="7">
        <v>0.119628418245735</v>
      </c>
      <c r="I37" s="9">
        <f t="shared" si="1"/>
        <v>0.47851367298294001</v>
      </c>
      <c r="J37" s="10">
        <v>43800</v>
      </c>
    </row>
    <row r="38" spans="1:10" s="1" customFormat="1" ht="16.5" customHeight="1">
      <c r="A38" s="12" t="s">
        <v>266</v>
      </c>
      <c r="B38" s="13" t="s">
        <v>345</v>
      </c>
      <c r="C38" s="13" t="s">
        <v>346</v>
      </c>
      <c r="D38" s="12" t="s">
        <v>624</v>
      </c>
      <c r="E38" s="12" t="s">
        <v>625</v>
      </c>
      <c r="F38" s="13" t="s">
        <v>626</v>
      </c>
      <c r="G38" s="14">
        <v>2</v>
      </c>
      <c r="H38" s="7">
        <v>0.51729999999999998</v>
      </c>
      <c r="I38" s="9">
        <f t="shared" si="1"/>
        <v>1.0346</v>
      </c>
      <c r="J38" s="16">
        <v>43800</v>
      </c>
    </row>
    <row r="39" spans="1:10" s="1" customFormat="1" ht="16.5" customHeight="1">
      <c r="A39" s="4" t="s">
        <v>266</v>
      </c>
      <c r="B39" s="5" t="s">
        <v>345</v>
      </c>
      <c r="C39" s="5" t="s">
        <v>346</v>
      </c>
      <c r="D39" s="4" t="s">
        <v>627</v>
      </c>
      <c r="E39" s="4" t="s">
        <v>628</v>
      </c>
      <c r="F39" s="5" t="s">
        <v>629</v>
      </c>
      <c r="G39" s="6">
        <v>2</v>
      </c>
      <c r="H39" s="7">
        <v>0.1429</v>
      </c>
      <c r="I39" s="9">
        <f t="shared" si="1"/>
        <v>0.2858</v>
      </c>
      <c r="J39" s="10">
        <v>43800</v>
      </c>
    </row>
    <row r="40" spans="1:10" s="1" customFormat="1" ht="16.5" customHeight="1">
      <c r="A40" s="12" t="s">
        <v>266</v>
      </c>
      <c r="B40" s="13" t="s">
        <v>345</v>
      </c>
      <c r="C40" s="13" t="s">
        <v>346</v>
      </c>
      <c r="D40" s="12" t="s">
        <v>630</v>
      </c>
      <c r="E40" s="12" t="s">
        <v>631</v>
      </c>
      <c r="F40" s="13" t="s">
        <v>632</v>
      </c>
      <c r="G40" s="14">
        <v>3</v>
      </c>
      <c r="H40" s="7">
        <v>0.13569999999999999</v>
      </c>
      <c r="I40" s="9">
        <f t="shared" si="1"/>
        <v>0.40710000000000002</v>
      </c>
      <c r="J40" s="16">
        <v>44085</v>
      </c>
    </row>
    <row r="41" spans="1:10" s="1" customFormat="1" ht="16.5" customHeight="1">
      <c r="A41" s="4" t="s">
        <v>266</v>
      </c>
      <c r="B41" s="5" t="s">
        <v>345</v>
      </c>
      <c r="C41" s="5" t="s">
        <v>346</v>
      </c>
      <c r="D41" s="4" t="s">
        <v>460</v>
      </c>
      <c r="E41" s="4" t="s">
        <v>461</v>
      </c>
      <c r="F41" s="5" t="s">
        <v>462</v>
      </c>
      <c r="G41" s="6">
        <v>3</v>
      </c>
      <c r="H41" s="7">
        <v>6.2700000000000006E-2</v>
      </c>
      <c r="I41" s="9">
        <f t="shared" si="1"/>
        <v>0.18809999999999999</v>
      </c>
      <c r="J41" s="10">
        <v>43800</v>
      </c>
    </row>
    <row r="42" spans="1:10" s="1" customFormat="1" ht="16.5" customHeight="1">
      <c r="A42" s="12" t="s">
        <v>266</v>
      </c>
      <c r="B42" s="13" t="s">
        <v>345</v>
      </c>
      <c r="C42" s="13" t="s">
        <v>346</v>
      </c>
      <c r="D42" s="12" t="s">
        <v>573</v>
      </c>
      <c r="E42" s="12" t="s">
        <v>574</v>
      </c>
      <c r="F42" s="13" t="s">
        <v>575</v>
      </c>
      <c r="G42" s="14">
        <v>1</v>
      </c>
      <c r="H42" s="7">
        <v>0.26550000000000001</v>
      </c>
      <c r="I42" s="9">
        <f t="shared" si="1"/>
        <v>0.26550000000000001</v>
      </c>
      <c r="J42" s="16">
        <v>43800</v>
      </c>
    </row>
    <row r="43" spans="1:10">
      <c r="I43" s="11">
        <f>SUM(I27:I42)</f>
        <v>8.1588428607942909</v>
      </c>
    </row>
  </sheetData>
  <phoneticPr fontId="20" type="noConversion"/>
  <pageMargins left="0.75" right="0.75" top="1" bottom="1" header="0.5" footer="0.5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N12" sqref="N12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875" customWidth="1"/>
    <col min="6" max="6" width="8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157</v>
      </c>
      <c r="B2" s="5" t="s">
        <v>345</v>
      </c>
      <c r="C2" s="5" t="s">
        <v>346</v>
      </c>
      <c r="D2" s="4" t="s">
        <v>1026</v>
      </c>
      <c r="E2" s="4" t="s">
        <v>1027</v>
      </c>
      <c r="F2" s="5" t="s">
        <v>349</v>
      </c>
      <c r="G2" s="6">
        <v>0.1</v>
      </c>
      <c r="H2" s="7">
        <v>4.1593</v>
      </c>
      <c r="I2" s="9">
        <f t="shared" ref="I2:I7" si="0">H2*G2</f>
        <v>0.41593000000000002</v>
      </c>
      <c r="J2" s="10">
        <v>45519</v>
      </c>
    </row>
    <row r="3" spans="1:10" s="1" customFormat="1" ht="16.5" customHeight="1">
      <c r="A3" s="12" t="s">
        <v>157</v>
      </c>
      <c r="B3" s="13" t="s">
        <v>345</v>
      </c>
      <c r="C3" s="13" t="s">
        <v>346</v>
      </c>
      <c r="D3" s="12" t="s">
        <v>636</v>
      </c>
      <c r="E3" s="12" t="s">
        <v>637</v>
      </c>
      <c r="F3" s="13" t="s">
        <v>349</v>
      </c>
      <c r="G3" s="14">
        <v>0.16</v>
      </c>
      <c r="H3" s="7">
        <v>0.28318599999999999</v>
      </c>
      <c r="I3" s="9">
        <f t="shared" si="0"/>
        <v>4.5309759999999998E-2</v>
      </c>
      <c r="J3" s="16">
        <v>45519</v>
      </c>
    </row>
    <row r="4" spans="1:10" s="1" customFormat="1" ht="16.5" customHeight="1">
      <c r="A4" s="4" t="s">
        <v>157</v>
      </c>
      <c r="B4" s="5" t="s">
        <v>345</v>
      </c>
      <c r="C4" s="5" t="s">
        <v>346</v>
      </c>
      <c r="D4" s="4" t="s">
        <v>449</v>
      </c>
      <c r="E4" s="4" t="s">
        <v>450</v>
      </c>
      <c r="F4" s="5" t="s">
        <v>447</v>
      </c>
      <c r="G4" s="6">
        <v>0.21</v>
      </c>
      <c r="H4" s="7">
        <v>1.7257</v>
      </c>
      <c r="I4" s="9">
        <f t="shared" si="0"/>
        <v>0.36239700000000002</v>
      </c>
      <c r="J4" s="10">
        <v>45519</v>
      </c>
    </row>
    <row r="5" spans="1:10" s="1" customFormat="1" ht="16.5" customHeight="1">
      <c r="A5" s="12" t="s">
        <v>157</v>
      </c>
      <c r="B5" s="13" t="s">
        <v>345</v>
      </c>
      <c r="C5" s="13" t="s">
        <v>346</v>
      </c>
      <c r="D5" s="12" t="s">
        <v>1028</v>
      </c>
      <c r="E5" s="12" t="s">
        <v>1029</v>
      </c>
      <c r="F5" s="13" t="s">
        <v>349</v>
      </c>
      <c r="G5" s="14">
        <v>1</v>
      </c>
      <c r="H5" s="7">
        <v>4.1265000000000001</v>
      </c>
      <c r="I5" s="9">
        <f t="shared" si="0"/>
        <v>4.1265000000000001</v>
      </c>
      <c r="J5" s="16">
        <v>45519</v>
      </c>
    </row>
    <row r="6" spans="1:10" s="1" customFormat="1" ht="16.5" customHeight="1">
      <c r="A6" s="4" t="s">
        <v>157</v>
      </c>
      <c r="B6" s="5" t="s">
        <v>345</v>
      </c>
      <c r="C6" s="5" t="s">
        <v>346</v>
      </c>
      <c r="D6" s="4" t="s">
        <v>1030</v>
      </c>
      <c r="E6" s="4" t="s">
        <v>1031</v>
      </c>
      <c r="F6" s="5" t="s">
        <v>349</v>
      </c>
      <c r="G6" s="6">
        <v>2</v>
      </c>
      <c r="H6" s="7">
        <v>2</v>
      </c>
      <c r="I6" s="9">
        <f t="shared" si="0"/>
        <v>4</v>
      </c>
      <c r="J6" s="10">
        <v>45519</v>
      </c>
    </row>
    <row r="7" spans="1:10" s="1" customFormat="1" ht="16.5" customHeight="1">
      <c r="A7" s="12" t="s">
        <v>157</v>
      </c>
      <c r="B7" s="13" t="s">
        <v>345</v>
      </c>
      <c r="C7" s="13" t="s">
        <v>346</v>
      </c>
      <c r="D7" s="12" t="s">
        <v>1120</v>
      </c>
      <c r="E7" s="12" t="s">
        <v>1033</v>
      </c>
      <c r="F7" s="13" t="s">
        <v>1121</v>
      </c>
      <c r="G7" s="14">
        <v>1</v>
      </c>
      <c r="H7" s="24">
        <v>117</v>
      </c>
      <c r="I7" s="9">
        <f t="shared" si="0"/>
        <v>117</v>
      </c>
      <c r="J7" s="16">
        <v>45519</v>
      </c>
    </row>
    <row r="8" spans="1:10">
      <c r="I8" s="11">
        <f>SUM(I2:I7)</f>
        <v>125.95013676000001</v>
      </c>
    </row>
  </sheetData>
  <phoneticPr fontId="20" type="noConversion"/>
  <pageMargins left="0.75" right="0.75" top="1" bottom="1" header="0.5" footer="0.5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N19" sqref="N19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13.87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65</v>
      </c>
      <c r="B2" s="5" t="s">
        <v>345</v>
      </c>
      <c r="C2" s="5" t="s">
        <v>346</v>
      </c>
      <c r="D2" s="4" t="s">
        <v>746</v>
      </c>
      <c r="E2" s="4" t="s">
        <v>747</v>
      </c>
      <c r="F2" s="5" t="s">
        <v>748</v>
      </c>
      <c r="G2" s="6">
        <v>1</v>
      </c>
      <c r="H2" s="7">
        <v>0.05</v>
      </c>
      <c r="I2" s="9">
        <f t="shared" ref="I2:I21" si="0">H2*G2</f>
        <v>0.05</v>
      </c>
      <c r="J2" s="10">
        <v>44327</v>
      </c>
    </row>
    <row r="3" spans="1:10" s="1" customFormat="1" ht="16.5" customHeight="1">
      <c r="A3" s="12" t="s">
        <v>65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1</v>
      </c>
      <c r="H3" s="7">
        <v>0.05</v>
      </c>
      <c r="I3" s="9">
        <f t="shared" si="0"/>
        <v>0.05</v>
      </c>
      <c r="J3" s="16">
        <v>44327</v>
      </c>
    </row>
    <row r="4" spans="1:10" s="1" customFormat="1" ht="16.5" customHeight="1">
      <c r="A4" s="4" t="s">
        <v>65</v>
      </c>
      <c r="B4" s="5" t="s">
        <v>345</v>
      </c>
      <c r="C4" s="5" t="s">
        <v>346</v>
      </c>
      <c r="D4" s="4" t="s">
        <v>749</v>
      </c>
      <c r="E4" s="4" t="s">
        <v>750</v>
      </c>
      <c r="F4" s="5" t="s">
        <v>349</v>
      </c>
      <c r="G4" s="6">
        <v>1</v>
      </c>
      <c r="H4" s="7">
        <v>2.2999999999999998</v>
      </c>
      <c r="I4" s="9">
        <f t="shared" si="0"/>
        <v>2.2999999999999998</v>
      </c>
      <c r="J4" s="10">
        <v>44327</v>
      </c>
    </row>
    <row r="5" spans="1:10" s="1" customFormat="1" ht="16.5" customHeight="1">
      <c r="A5" s="12" t="s">
        <v>65</v>
      </c>
      <c r="B5" s="13" t="s">
        <v>345</v>
      </c>
      <c r="C5" s="13" t="s">
        <v>346</v>
      </c>
      <c r="D5" s="12" t="s">
        <v>751</v>
      </c>
      <c r="E5" s="12" t="s">
        <v>752</v>
      </c>
      <c r="F5" s="13" t="s">
        <v>753</v>
      </c>
      <c r="G5" s="14">
        <v>1</v>
      </c>
      <c r="H5" s="7">
        <v>0.35</v>
      </c>
      <c r="I5" s="9">
        <f t="shared" si="0"/>
        <v>0.35</v>
      </c>
      <c r="J5" s="16">
        <v>44327</v>
      </c>
    </row>
    <row r="6" spans="1:10" s="1" customFormat="1" ht="16.5" customHeight="1">
      <c r="A6" s="4" t="s">
        <v>65</v>
      </c>
      <c r="B6" s="5" t="s">
        <v>345</v>
      </c>
      <c r="C6" s="5" t="s">
        <v>346</v>
      </c>
      <c r="D6" s="4" t="s">
        <v>754</v>
      </c>
      <c r="E6" s="4" t="s">
        <v>755</v>
      </c>
      <c r="F6" s="5" t="s">
        <v>756</v>
      </c>
      <c r="G6" s="6">
        <v>2</v>
      </c>
      <c r="H6" s="7">
        <v>0.1</v>
      </c>
      <c r="I6" s="9">
        <f t="shared" si="0"/>
        <v>0.2</v>
      </c>
      <c r="J6" s="10">
        <v>44327</v>
      </c>
    </row>
    <row r="7" spans="1:10" s="1" customFormat="1" ht="16.5" customHeight="1">
      <c r="A7" s="12" t="s">
        <v>65</v>
      </c>
      <c r="B7" s="13" t="s">
        <v>345</v>
      </c>
      <c r="C7" s="13" t="s">
        <v>346</v>
      </c>
      <c r="D7" s="12" t="s">
        <v>757</v>
      </c>
      <c r="E7" s="12" t="s">
        <v>758</v>
      </c>
      <c r="F7" s="13" t="s">
        <v>349</v>
      </c>
      <c r="G7" s="14">
        <v>1</v>
      </c>
      <c r="H7" s="7">
        <v>0.35</v>
      </c>
      <c r="I7" s="9">
        <f t="shared" si="0"/>
        <v>0.35</v>
      </c>
      <c r="J7" s="16">
        <v>45650</v>
      </c>
    </row>
    <row r="8" spans="1:10" s="1" customFormat="1" ht="16.5" customHeight="1">
      <c r="A8" s="4" t="s">
        <v>65</v>
      </c>
      <c r="B8" s="5" t="s">
        <v>345</v>
      </c>
      <c r="C8" s="5" t="s">
        <v>346</v>
      </c>
      <c r="D8" s="4" t="s">
        <v>761</v>
      </c>
      <c r="E8" s="4" t="s">
        <v>762</v>
      </c>
      <c r="F8" s="5" t="s">
        <v>349</v>
      </c>
      <c r="G8" s="6">
        <v>2</v>
      </c>
      <c r="H8" s="7">
        <v>0.61829451086666698</v>
      </c>
      <c r="I8" s="9">
        <f t="shared" si="0"/>
        <v>1.23658902173333</v>
      </c>
      <c r="J8" s="10">
        <v>44327</v>
      </c>
    </row>
    <row r="9" spans="1:10" s="1" customFormat="1" ht="16.5" customHeight="1">
      <c r="A9" s="12" t="s">
        <v>65</v>
      </c>
      <c r="B9" s="13" t="s">
        <v>345</v>
      </c>
      <c r="C9" s="13" t="s">
        <v>346</v>
      </c>
      <c r="D9" s="12" t="s">
        <v>767</v>
      </c>
      <c r="E9" s="12" t="s">
        <v>768</v>
      </c>
      <c r="F9" s="13" t="s">
        <v>349</v>
      </c>
      <c r="G9" s="14">
        <v>1</v>
      </c>
      <c r="H9" s="7">
        <v>0.47788000000000003</v>
      </c>
      <c r="I9" s="9">
        <f t="shared" si="0"/>
        <v>0.47788000000000003</v>
      </c>
      <c r="J9" s="16">
        <v>44327</v>
      </c>
    </row>
    <row r="10" spans="1:10" s="1" customFormat="1" ht="16.5" customHeight="1">
      <c r="A10" s="4" t="s">
        <v>65</v>
      </c>
      <c r="B10" s="5" t="s">
        <v>345</v>
      </c>
      <c r="C10" s="5" t="s">
        <v>346</v>
      </c>
      <c r="D10" s="4" t="s">
        <v>463</v>
      </c>
      <c r="E10" s="4" t="s">
        <v>464</v>
      </c>
      <c r="F10" s="5" t="s">
        <v>465</v>
      </c>
      <c r="G10" s="6">
        <v>2.222E-2</v>
      </c>
      <c r="H10" s="7">
        <v>6.2127999999999997</v>
      </c>
      <c r="I10" s="9">
        <f t="shared" si="0"/>
        <v>0.13804841600000001</v>
      </c>
      <c r="J10" s="10">
        <v>44651</v>
      </c>
    </row>
    <row r="11" spans="1:10" s="1" customFormat="1" ht="16.5" customHeight="1">
      <c r="A11" s="12" t="s">
        <v>65</v>
      </c>
      <c r="B11" s="13" t="s">
        <v>345</v>
      </c>
      <c r="C11" s="13" t="s">
        <v>346</v>
      </c>
      <c r="D11" s="12" t="s">
        <v>440</v>
      </c>
      <c r="E11" s="12" t="s">
        <v>441</v>
      </c>
      <c r="F11" s="13" t="s">
        <v>442</v>
      </c>
      <c r="G11" s="14">
        <v>8.8888999999999996E-2</v>
      </c>
      <c r="H11" s="7">
        <v>0.40350000000000003</v>
      </c>
      <c r="I11" s="9">
        <f t="shared" si="0"/>
        <v>3.5866711500000002E-2</v>
      </c>
      <c r="J11" s="16">
        <v>44680</v>
      </c>
    </row>
    <row r="12" spans="1:10" s="1" customFormat="1" ht="16.5" customHeight="1">
      <c r="A12" s="4" t="s">
        <v>65</v>
      </c>
      <c r="B12" s="5" t="s">
        <v>345</v>
      </c>
      <c r="C12" s="5" t="s">
        <v>346</v>
      </c>
      <c r="D12" s="4" t="s">
        <v>771</v>
      </c>
      <c r="E12" s="4" t="s">
        <v>772</v>
      </c>
      <c r="F12" s="5" t="s">
        <v>349</v>
      </c>
      <c r="G12" s="6">
        <v>1</v>
      </c>
      <c r="H12" s="7">
        <v>0.46860230378877199</v>
      </c>
      <c r="I12" s="9">
        <f t="shared" si="0"/>
        <v>0.46860230378877199</v>
      </c>
      <c r="J12" s="10">
        <v>44327</v>
      </c>
    </row>
    <row r="13" spans="1:10" s="1" customFormat="1" ht="16.5" customHeight="1">
      <c r="A13" s="12" t="s">
        <v>65</v>
      </c>
      <c r="B13" s="13" t="s">
        <v>345</v>
      </c>
      <c r="C13" s="13" t="s">
        <v>346</v>
      </c>
      <c r="D13" s="12" t="s">
        <v>773</v>
      </c>
      <c r="E13" s="12" t="s">
        <v>774</v>
      </c>
      <c r="F13" s="13" t="s">
        <v>775</v>
      </c>
      <c r="G13" s="14">
        <v>1</v>
      </c>
      <c r="H13" s="7">
        <v>2.7525846153846101</v>
      </c>
      <c r="I13" s="9">
        <f t="shared" si="0"/>
        <v>2.7525846153846101</v>
      </c>
      <c r="J13" s="16">
        <v>44469</v>
      </c>
    </row>
    <row r="14" spans="1:10" s="1" customFormat="1" ht="16.5" customHeight="1">
      <c r="A14" s="4" t="s">
        <v>65</v>
      </c>
      <c r="B14" s="5" t="s">
        <v>345</v>
      </c>
      <c r="C14" s="5" t="s">
        <v>346</v>
      </c>
      <c r="D14" s="4" t="s">
        <v>1122</v>
      </c>
      <c r="E14" s="4" t="s">
        <v>1123</v>
      </c>
      <c r="F14" s="5" t="s">
        <v>349</v>
      </c>
      <c r="G14" s="6">
        <v>1</v>
      </c>
      <c r="H14" s="7">
        <v>2.6100970139455799</v>
      </c>
      <c r="I14" s="9">
        <f t="shared" si="0"/>
        <v>2.6100970139455799</v>
      </c>
      <c r="J14" s="10">
        <v>44327</v>
      </c>
    </row>
    <row r="15" spans="1:10" s="1" customFormat="1" ht="16.5" customHeight="1">
      <c r="A15" s="12" t="s">
        <v>65</v>
      </c>
      <c r="B15" s="13" t="s">
        <v>345</v>
      </c>
      <c r="C15" s="13" t="s">
        <v>346</v>
      </c>
      <c r="D15" s="12" t="s">
        <v>1124</v>
      </c>
      <c r="E15" s="12" t="s">
        <v>1125</v>
      </c>
      <c r="F15" s="13" t="s">
        <v>349</v>
      </c>
      <c r="G15" s="14">
        <v>1</v>
      </c>
      <c r="H15" s="7">
        <v>2.8951457500000002</v>
      </c>
      <c r="I15" s="9">
        <f t="shared" si="0"/>
        <v>2.8951457500000002</v>
      </c>
      <c r="J15" s="16">
        <v>44327</v>
      </c>
    </row>
    <row r="16" spans="1:10" s="1" customFormat="1" ht="16.5" customHeight="1">
      <c r="A16" s="4" t="s">
        <v>65</v>
      </c>
      <c r="B16" s="5" t="s">
        <v>345</v>
      </c>
      <c r="C16" s="5" t="s">
        <v>346</v>
      </c>
      <c r="D16" s="4" t="s">
        <v>1126</v>
      </c>
      <c r="E16" s="4" t="s">
        <v>1127</v>
      </c>
      <c r="F16" s="5" t="s">
        <v>349</v>
      </c>
      <c r="G16" s="6">
        <v>1</v>
      </c>
      <c r="H16" s="7">
        <v>1.780625125</v>
      </c>
      <c r="I16" s="9">
        <f t="shared" si="0"/>
        <v>1.780625125</v>
      </c>
      <c r="J16" s="10">
        <v>44327</v>
      </c>
    </row>
    <row r="17" spans="1:10" s="1" customFormat="1" ht="16.5" customHeight="1">
      <c r="A17" s="12" t="s">
        <v>65</v>
      </c>
      <c r="B17" s="13" t="s">
        <v>345</v>
      </c>
      <c r="C17" s="13" t="s">
        <v>346</v>
      </c>
      <c r="D17" s="12" t="s">
        <v>1128</v>
      </c>
      <c r="E17" s="12" t="s">
        <v>1129</v>
      </c>
      <c r="F17" s="13" t="s">
        <v>349</v>
      </c>
      <c r="G17" s="14">
        <v>1</v>
      </c>
      <c r="H17" s="7">
        <v>0.27980929181286601</v>
      </c>
      <c r="I17" s="9">
        <f t="shared" si="0"/>
        <v>0.27980929181286601</v>
      </c>
      <c r="J17" s="16">
        <v>44327</v>
      </c>
    </row>
    <row r="18" spans="1:10" s="1" customFormat="1" ht="16.5" customHeight="1">
      <c r="A18" s="4" t="s">
        <v>65</v>
      </c>
      <c r="B18" s="5" t="s">
        <v>345</v>
      </c>
      <c r="C18" s="5" t="s">
        <v>346</v>
      </c>
      <c r="D18" s="4" t="s">
        <v>1130</v>
      </c>
      <c r="E18" s="4" t="s">
        <v>1131</v>
      </c>
      <c r="F18" s="5" t="s">
        <v>349</v>
      </c>
      <c r="G18" s="6">
        <v>1</v>
      </c>
      <c r="H18" s="7">
        <v>0.24838411812865499</v>
      </c>
      <c r="I18" s="9">
        <f t="shared" si="0"/>
        <v>0.24838411812865499</v>
      </c>
      <c r="J18" s="10">
        <v>44327</v>
      </c>
    </row>
    <row r="19" spans="1:10" s="1" customFormat="1" ht="16.5" customHeight="1">
      <c r="A19" s="12" t="s">
        <v>65</v>
      </c>
      <c r="B19" s="13" t="s">
        <v>345</v>
      </c>
      <c r="C19" s="13" t="s">
        <v>346</v>
      </c>
      <c r="D19" s="12" t="s">
        <v>1132</v>
      </c>
      <c r="E19" s="12" t="s">
        <v>1133</v>
      </c>
      <c r="F19" s="13" t="s">
        <v>349</v>
      </c>
      <c r="G19" s="14">
        <v>1</v>
      </c>
      <c r="H19" s="7">
        <v>0.27980929181286601</v>
      </c>
      <c r="I19" s="9">
        <f t="shared" si="0"/>
        <v>0.27980929181286601</v>
      </c>
      <c r="J19" s="16">
        <v>44327</v>
      </c>
    </row>
    <row r="20" spans="1:10" s="1" customFormat="1" ht="16.5" customHeight="1">
      <c r="A20" s="4" t="s">
        <v>65</v>
      </c>
      <c r="B20" s="5" t="s">
        <v>345</v>
      </c>
      <c r="C20" s="5" t="s">
        <v>346</v>
      </c>
      <c r="D20" s="4" t="s">
        <v>781</v>
      </c>
      <c r="E20" s="4" t="s">
        <v>782</v>
      </c>
      <c r="F20" s="5" t="s">
        <v>783</v>
      </c>
      <c r="G20" s="6">
        <v>1</v>
      </c>
      <c r="H20" s="7">
        <v>3.85</v>
      </c>
      <c r="I20" s="9">
        <f t="shared" si="0"/>
        <v>3.85</v>
      </c>
      <c r="J20" s="10">
        <v>44378</v>
      </c>
    </row>
    <row r="21" spans="1:10" s="1" customFormat="1" ht="16.5" customHeight="1">
      <c r="A21" s="12" t="s">
        <v>65</v>
      </c>
      <c r="B21" s="13" t="s">
        <v>345</v>
      </c>
      <c r="C21" s="13" t="s">
        <v>346</v>
      </c>
      <c r="D21" s="12" t="s">
        <v>542</v>
      </c>
      <c r="E21" s="12" t="s">
        <v>543</v>
      </c>
      <c r="F21" s="13" t="s">
        <v>349</v>
      </c>
      <c r="G21" s="14">
        <v>1</v>
      </c>
      <c r="H21" s="7">
        <v>2.25664E-2</v>
      </c>
      <c r="I21" s="9">
        <f t="shared" si="0"/>
        <v>2.25664E-2</v>
      </c>
      <c r="J21" s="16">
        <v>44746</v>
      </c>
    </row>
    <row r="22" spans="1:10">
      <c r="I22" s="11">
        <f>SUM(I2:I21)</f>
        <v>20.376008059106699</v>
      </c>
    </row>
  </sheetData>
  <phoneticPr fontId="20" type="noConversion"/>
  <pageMargins left="0.75" right="0.75" top="1" bottom="1" header="0.5" footer="0.5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I18" sqref="I18"/>
    </sheetView>
  </sheetViews>
  <sheetFormatPr defaultColWidth="8.75" defaultRowHeight="13.5"/>
  <cols>
    <col min="4" max="4" width="10.5" customWidth="1"/>
    <col min="5" max="5" width="12.875" customWidth="1"/>
    <col min="7" max="8" width="8.75" style="11"/>
    <col min="9" max="9" width="12.875" style="1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38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2</v>
      </c>
      <c r="H2" s="7">
        <v>0.05</v>
      </c>
      <c r="I2" s="9">
        <f>H2*G2</f>
        <v>0.1</v>
      </c>
      <c r="J2" s="10">
        <v>45650</v>
      </c>
    </row>
    <row r="3" spans="1:10" s="1" customFormat="1" ht="16.5" customHeight="1">
      <c r="A3" s="12" t="s">
        <v>38</v>
      </c>
      <c r="B3" s="13" t="s">
        <v>345</v>
      </c>
      <c r="C3" s="13" t="s">
        <v>346</v>
      </c>
      <c r="D3" s="12" t="s">
        <v>636</v>
      </c>
      <c r="E3" s="12" t="s">
        <v>637</v>
      </c>
      <c r="F3" s="13" t="s">
        <v>349</v>
      </c>
      <c r="G3" s="14">
        <v>0.56000000000000005</v>
      </c>
      <c r="H3" s="7">
        <v>0.28318599999999999</v>
      </c>
      <c r="I3" s="9">
        <f t="shared" ref="I3:I16" si="0">H3*G3</f>
        <v>0.15858416</v>
      </c>
      <c r="J3" s="16">
        <v>45478</v>
      </c>
    </row>
    <row r="4" spans="1:10" s="1" customFormat="1" ht="16.5" customHeight="1">
      <c r="A4" s="4" t="s">
        <v>38</v>
      </c>
      <c r="B4" s="5" t="s">
        <v>345</v>
      </c>
      <c r="C4" s="5" t="s">
        <v>346</v>
      </c>
      <c r="D4" s="4" t="s">
        <v>227</v>
      </c>
      <c r="E4" s="4" t="s">
        <v>228</v>
      </c>
      <c r="F4" s="5" t="s">
        <v>443</v>
      </c>
      <c r="G4" s="6">
        <v>2</v>
      </c>
      <c r="H4" s="7">
        <v>0.28858469243986301</v>
      </c>
      <c r="I4" s="9">
        <f t="shared" si="0"/>
        <v>0.57716938487972502</v>
      </c>
      <c r="J4" s="10">
        <v>45457</v>
      </c>
    </row>
    <row r="5" spans="1:10" s="1" customFormat="1" ht="16.5" customHeight="1">
      <c r="A5" s="12" t="s">
        <v>38</v>
      </c>
      <c r="B5" s="13" t="s">
        <v>345</v>
      </c>
      <c r="C5" s="13" t="s">
        <v>346</v>
      </c>
      <c r="D5" s="12" t="s">
        <v>223</v>
      </c>
      <c r="E5" s="12" t="s">
        <v>224</v>
      </c>
      <c r="F5" s="13" t="s">
        <v>444</v>
      </c>
      <c r="G5" s="14">
        <v>7</v>
      </c>
      <c r="H5" s="7">
        <v>0.120565034394672</v>
      </c>
      <c r="I5" s="9">
        <f t="shared" si="0"/>
        <v>0.84395524076270301</v>
      </c>
      <c r="J5" s="16">
        <v>45457</v>
      </c>
    </row>
    <row r="6" spans="1:10" s="1" customFormat="1" ht="16.5" customHeight="1">
      <c r="A6" s="4" t="s">
        <v>38</v>
      </c>
      <c r="B6" s="5" t="s">
        <v>345</v>
      </c>
      <c r="C6" s="5" t="s">
        <v>346</v>
      </c>
      <c r="D6" s="4" t="s">
        <v>640</v>
      </c>
      <c r="E6" s="4" t="s">
        <v>641</v>
      </c>
      <c r="F6" s="5" t="s">
        <v>349</v>
      </c>
      <c r="G6" s="6">
        <v>1</v>
      </c>
      <c r="H6" s="7">
        <v>0.37294327100840302</v>
      </c>
      <c r="I6" s="9">
        <f t="shared" si="0"/>
        <v>0.37294327100840302</v>
      </c>
      <c r="J6" s="10">
        <v>45457</v>
      </c>
    </row>
    <row r="7" spans="1:10" s="1" customFormat="1" ht="16.5" customHeight="1">
      <c r="A7" s="12" t="s">
        <v>38</v>
      </c>
      <c r="B7" s="13" t="s">
        <v>345</v>
      </c>
      <c r="C7" s="13" t="s">
        <v>346</v>
      </c>
      <c r="D7" s="12" t="s">
        <v>256</v>
      </c>
      <c r="E7" s="12" t="s">
        <v>257</v>
      </c>
      <c r="F7" s="13" t="s">
        <v>349</v>
      </c>
      <c r="G7" s="14">
        <v>1</v>
      </c>
      <c r="H7" s="7">
        <f>I34</f>
        <v>18.6613012188425</v>
      </c>
      <c r="I7" s="9">
        <f t="shared" si="0"/>
        <v>18.6613012188425</v>
      </c>
      <c r="J7" s="16">
        <v>45457</v>
      </c>
    </row>
    <row r="8" spans="1:10" s="1" customFormat="1" ht="16.5" customHeight="1">
      <c r="A8" s="4" t="s">
        <v>38</v>
      </c>
      <c r="B8" s="5" t="s">
        <v>345</v>
      </c>
      <c r="C8" s="5" t="s">
        <v>346</v>
      </c>
      <c r="D8" s="4" t="s">
        <v>642</v>
      </c>
      <c r="E8" s="4" t="s">
        <v>486</v>
      </c>
      <c r="F8" s="5" t="s">
        <v>349</v>
      </c>
      <c r="G8" s="6">
        <v>1</v>
      </c>
      <c r="H8" s="7">
        <v>0.77900000000000003</v>
      </c>
      <c r="I8" s="9">
        <f t="shared" si="0"/>
        <v>0.77900000000000003</v>
      </c>
      <c r="J8" s="10">
        <v>45457</v>
      </c>
    </row>
    <row r="9" spans="1:10" s="1" customFormat="1" ht="16.5" customHeight="1">
      <c r="A9" s="12" t="s">
        <v>38</v>
      </c>
      <c r="B9" s="13" t="s">
        <v>345</v>
      </c>
      <c r="C9" s="13" t="s">
        <v>346</v>
      </c>
      <c r="D9" s="12" t="s">
        <v>445</v>
      </c>
      <c r="E9" s="12" t="s">
        <v>446</v>
      </c>
      <c r="F9" s="13" t="s">
        <v>447</v>
      </c>
      <c r="G9" s="14">
        <v>0.95</v>
      </c>
      <c r="H9" s="7">
        <v>1.7257</v>
      </c>
      <c r="I9" s="9">
        <f t="shared" si="0"/>
        <v>1.6394150000000001</v>
      </c>
      <c r="J9" s="16">
        <v>45457</v>
      </c>
    </row>
    <row r="10" spans="1:10" s="1" customFormat="1" ht="16.5" customHeight="1">
      <c r="A10" s="4" t="s">
        <v>38</v>
      </c>
      <c r="B10" s="5" t="s">
        <v>345</v>
      </c>
      <c r="C10" s="5" t="s">
        <v>346</v>
      </c>
      <c r="D10" s="4" t="s">
        <v>332</v>
      </c>
      <c r="E10" s="4" t="s">
        <v>333</v>
      </c>
      <c r="F10" s="5" t="s">
        <v>448</v>
      </c>
      <c r="G10" s="6">
        <v>1.66</v>
      </c>
      <c r="H10" s="7">
        <v>1.6814</v>
      </c>
      <c r="I10" s="9">
        <f t="shared" si="0"/>
        <v>2.7911239999999999</v>
      </c>
      <c r="J10" s="10">
        <v>45478</v>
      </c>
    </row>
    <row r="11" spans="1:10" s="1" customFormat="1" ht="16.5" customHeight="1">
      <c r="A11" s="12" t="s">
        <v>38</v>
      </c>
      <c r="B11" s="13" t="s">
        <v>345</v>
      </c>
      <c r="C11" s="13" t="s">
        <v>346</v>
      </c>
      <c r="D11" s="12" t="s">
        <v>643</v>
      </c>
      <c r="E11" s="12" t="s">
        <v>644</v>
      </c>
      <c r="F11" s="13" t="s">
        <v>349</v>
      </c>
      <c r="G11" s="14">
        <v>1</v>
      </c>
      <c r="H11" s="7">
        <v>0.53</v>
      </c>
      <c r="I11" s="9">
        <f t="shared" si="0"/>
        <v>0.53</v>
      </c>
      <c r="J11" s="16">
        <v>45457</v>
      </c>
    </row>
    <row r="12" spans="1:10" s="1" customFormat="1" ht="16.5" customHeight="1">
      <c r="A12" s="4" t="s">
        <v>38</v>
      </c>
      <c r="B12" s="5" t="s">
        <v>345</v>
      </c>
      <c r="C12" s="5" t="s">
        <v>346</v>
      </c>
      <c r="D12" s="4" t="s">
        <v>645</v>
      </c>
      <c r="E12" s="4" t="s">
        <v>646</v>
      </c>
      <c r="F12" s="5" t="s">
        <v>349</v>
      </c>
      <c r="G12" s="6">
        <v>1</v>
      </c>
      <c r="H12" s="7">
        <v>1.05755528846154</v>
      </c>
      <c r="I12" s="9">
        <f t="shared" si="0"/>
        <v>1.05755528846154</v>
      </c>
      <c r="J12" s="10">
        <v>45503</v>
      </c>
    </row>
    <row r="13" spans="1:10" s="1" customFormat="1" ht="16.5" customHeight="1">
      <c r="A13" s="12" t="s">
        <v>38</v>
      </c>
      <c r="B13" s="13" t="s">
        <v>345</v>
      </c>
      <c r="C13" s="13" t="s">
        <v>346</v>
      </c>
      <c r="D13" s="12" t="s">
        <v>647</v>
      </c>
      <c r="E13" s="12" t="s">
        <v>314</v>
      </c>
      <c r="F13" s="13" t="s">
        <v>648</v>
      </c>
      <c r="G13" s="14">
        <v>2</v>
      </c>
      <c r="H13" s="7">
        <v>0.14219999999999999</v>
      </c>
      <c r="I13" s="9">
        <f t="shared" si="0"/>
        <v>0.28439999999999999</v>
      </c>
      <c r="J13" s="16">
        <v>45457</v>
      </c>
    </row>
    <row r="14" spans="1:10" s="1" customFormat="1" ht="16.5" customHeight="1">
      <c r="A14" s="4" t="s">
        <v>38</v>
      </c>
      <c r="B14" s="5" t="s">
        <v>345</v>
      </c>
      <c r="C14" s="5" t="s">
        <v>346</v>
      </c>
      <c r="D14" s="4" t="s">
        <v>463</v>
      </c>
      <c r="E14" s="4" t="s">
        <v>464</v>
      </c>
      <c r="F14" s="5" t="s">
        <v>465</v>
      </c>
      <c r="G14" s="6">
        <v>0.02</v>
      </c>
      <c r="H14" s="7">
        <v>6.2127999999999997</v>
      </c>
      <c r="I14" s="9">
        <f t="shared" si="0"/>
        <v>0.12425600000000001</v>
      </c>
      <c r="J14" s="10">
        <v>45503</v>
      </c>
    </row>
    <row r="15" spans="1:10" s="1" customFormat="1" ht="16.5" customHeight="1">
      <c r="A15" s="12" t="s">
        <v>38</v>
      </c>
      <c r="B15" s="13" t="s">
        <v>345</v>
      </c>
      <c r="C15" s="13" t="s">
        <v>346</v>
      </c>
      <c r="D15" s="12" t="s">
        <v>440</v>
      </c>
      <c r="E15" s="12" t="s">
        <v>441</v>
      </c>
      <c r="F15" s="13" t="s">
        <v>442</v>
      </c>
      <c r="G15" s="14">
        <v>0.1</v>
      </c>
      <c r="H15" s="7">
        <v>0.40350000000000003</v>
      </c>
      <c r="I15" s="9">
        <f t="shared" si="0"/>
        <v>4.0349999999999997E-2</v>
      </c>
      <c r="J15" s="16">
        <v>45503</v>
      </c>
    </row>
    <row r="16" spans="1:10" s="1" customFormat="1" ht="16.5" customHeight="1">
      <c r="A16" s="4" t="s">
        <v>38</v>
      </c>
      <c r="B16" s="5" t="s">
        <v>345</v>
      </c>
      <c r="C16" s="5" t="s">
        <v>346</v>
      </c>
      <c r="D16" s="4" t="s">
        <v>649</v>
      </c>
      <c r="E16" s="4" t="s">
        <v>650</v>
      </c>
      <c r="F16" s="5" t="s">
        <v>651</v>
      </c>
      <c r="G16" s="6">
        <v>1</v>
      </c>
      <c r="H16" s="7">
        <v>0.32</v>
      </c>
      <c r="I16" s="9">
        <f t="shared" si="0"/>
        <v>0.32</v>
      </c>
      <c r="J16" s="10">
        <v>45650</v>
      </c>
    </row>
    <row r="17" spans="1:10">
      <c r="I17" s="11">
        <f>SUM(I2:I16)</f>
        <v>28.280053563954802</v>
      </c>
    </row>
    <row r="19" spans="1:10" s="1" customFormat="1" ht="12.75">
      <c r="A19" s="2" t="s">
        <v>336</v>
      </c>
      <c r="B19" s="2" t="s">
        <v>337</v>
      </c>
      <c r="C19" s="2" t="s">
        <v>338</v>
      </c>
      <c r="D19" s="2" t="s">
        <v>339</v>
      </c>
      <c r="E19" s="2" t="s">
        <v>340</v>
      </c>
      <c r="F19" s="2" t="s">
        <v>340</v>
      </c>
      <c r="G19" s="3" t="s">
        <v>341</v>
      </c>
      <c r="H19" s="3" t="s">
        <v>342</v>
      </c>
      <c r="I19" s="3" t="s">
        <v>343</v>
      </c>
      <c r="J19" s="8" t="s">
        <v>344</v>
      </c>
    </row>
    <row r="20" spans="1:10" s="1" customFormat="1" ht="16.5" customHeight="1">
      <c r="A20" s="4" t="s">
        <v>256</v>
      </c>
      <c r="B20" s="5" t="s">
        <v>345</v>
      </c>
      <c r="C20" s="5" t="s">
        <v>346</v>
      </c>
      <c r="D20" s="4" t="s">
        <v>652</v>
      </c>
      <c r="E20" s="4" t="s">
        <v>653</v>
      </c>
      <c r="F20" s="5" t="s">
        <v>349</v>
      </c>
      <c r="G20" s="6">
        <v>3</v>
      </c>
      <c r="H20" s="7">
        <v>0.13270000000000001</v>
      </c>
      <c r="I20" s="9">
        <f t="shared" ref="I20:I33" si="1">H20*G20</f>
        <v>0.39810000000000001</v>
      </c>
      <c r="J20" s="10">
        <v>44327</v>
      </c>
    </row>
    <row r="21" spans="1:10" s="1" customFormat="1" ht="16.5" customHeight="1">
      <c r="A21" s="12" t="s">
        <v>256</v>
      </c>
      <c r="B21" s="13" t="s">
        <v>345</v>
      </c>
      <c r="C21" s="13" t="s">
        <v>346</v>
      </c>
      <c r="D21" s="12" t="s">
        <v>654</v>
      </c>
      <c r="E21" s="12" t="s">
        <v>655</v>
      </c>
      <c r="F21" s="13" t="s">
        <v>656</v>
      </c>
      <c r="G21" s="14">
        <v>1</v>
      </c>
      <c r="H21" s="7">
        <v>2.3894000000000002</v>
      </c>
      <c r="I21" s="9">
        <f t="shared" si="1"/>
        <v>2.3894000000000002</v>
      </c>
      <c r="J21" s="16">
        <v>44328</v>
      </c>
    </row>
    <row r="22" spans="1:10" s="1" customFormat="1" ht="16.5" customHeight="1">
      <c r="A22" s="4" t="s">
        <v>256</v>
      </c>
      <c r="B22" s="5" t="s">
        <v>345</v>
      </c>
      <c r="C22" s="5" t="s">
        <v>346</v>
      </c>
      <c r="D22" s="4" t="s">
        <v>657</v>
      </c>
      <c r="E22" s="4" t="s">
        <v>471</v>
      </c>
      <c r="F22" s="5" t="s">
        <v>349</v>
      </c>
      <c r="G22" s="6">
        <v>1</v>
      </c>
      <c r="H22" s="7">
        <v>1.55695201710526</v>
      </c>
      <c r="I22" s="9">
        <f t="shared" si="1"/>
        <v>1.55695201710526</v>
      </c>
      <c r="J22" s="10">
        <v>44327</v>
      </c>
    </row>
    <row r="23" spans="1:10" s="1" customFormat="1" ht="16.5" customHeight="1">
      <c r="A23" s="12" t="s">
        <v>256</v>
      </c>
      <c r="B23" s="13" t="s">
        <v>345</v>
      </c>
      <c r="C23" s="13" t="s">
        <v>346</v>
      </c>
      <c r="D23" s="12" t="s">
        <v>658</v>
      </c>
      <c r="E23" s="12" t="s">
        <v>659</v>
      </c>
      <c r="F23" s="13" t="s">
        <v>660</v>
      </c>
      <c r="G23" s="14">
        <v>1</v>
      </c>
      <c r="H23" s="7">
        <v>0.94186514543269195</v>
      </c>
      <c r="I23" s="9">
        <f t="shared" si="1"/>
        <v>0.94186514543269195</v>
      </c>
      <c r="J23" s="16">
        <v>44327</v>
      </c>
    </row>
    <row r="24" spans="1:10" s="1" customFormat="1" ht="16.5" customHeight="1">
      <c r="A24" s="4" t="s">
        <v>256</v>
      </c>
      <c r="B24" s="5" t="s">
        <v>345</v>
      </c>
      <c r="C24" s="5" t="s">
        <v>346</v>
      </c>
      <c r="D24" s="4" t="s">
        <v>661</v>
      </c>
      <c r="E24" s="4" t="s">
        <v>662</v>
      </c>
      <c r="F24" s="5" t="s">
        <v>663</v>
      </c>
      <c r="G24" s="6">
        <v>1</v>
      </c>
      <c r="H24" s="7">
        <v>0.92870837199519196</v>
      </c>
      <c r="I24" s="9">
        <f t="shared" si="1"/>
        <v>0.92870837199519196</v>
      </c>
      <c r="J24" s="10">
        <v>44327</v>
      </c>
    </row>
    <row r="25" spans="1:10" s="1" customFormat="1" ht="16.5" customHeight="1">
      <c r="A25" s="12" t="s">
        <v>256</v>
      </c>
      <c r="B25" s="13" t="s">
        <v>345</v>
      </c>
      <c r="C25" s="13" t="s">
        <v>346</v>
      </c>
      <c r="D25" s="12" t="s">
        <v>664</v>
      </c>
      <c r="E25" s="12" t="s">
        <v>665</v>
      </c>
      <c r="F25" s="13" t="s">
        <v>666</v>
      </c>
      <c r="G25" s="14">
        <v>1</v>
      </c>
      <c r="H25" s="7">
        <v>0.94784549699519205</v>
      </c>
      <c r="I25" s="9">
        <f t="shared" si="1"/>
        <v>0.94784549699519205</v>
      </c>
      <c r="J25" s="16">
        <v>44327</v>
      </c>
    </row>
    <row r="26" spans="1:10" s="1" customFormat="1" ht="16.5" customHeight="1">
      <c r="A26" s="4" t="s">
        <v>256</v>
      </c>
      <c r="B26" s="5" t="s">
        <v>345</v>
      </c>
      <c r="C26" s="5" t="s">
        <v>346</v>
      </c>
      <c r="D26" s="4" t="s">
        <v>667</v>
      </c>
      <c r="E26" s="4" t="s">
        <v>475</v>
      </c>
      <c r="F26" s="5" t="s">
        <v>349</v>
      </c>
      <c r="G26" s="6">
        <v>1</v>
      </c>
      <c r="H26" s="7">
        <v>4.05</v>
      </c>
      <c r="I26" s="9">
        <f t="shared" si="1"/>
        <v>4.05</v>
      </c>
      <c r="J26" s="10">
        <v>44327</v>
      </c>
    </row>
    <row r="27" spans="1:10" s="1" customFormat="1" ht="16.5" customHeight="1">
      <c r="A27" s="12" t="s">
        <v>256</v>
      </c>
      <c r="B27" s="13" t="s">
        <v>345</v>
      </c>
      <c r="C27" s="13" t="s">
        <v>346</v>
      </c>
      <c r="D27" s="12" t="s">
        <v>668</v>
      </c>
      <c r="E27" s="12" t="s">
        <v>669</v>
      </c>
      <c r="F27" s="13" t="s">
        <v>349</v>
      </c>
      <c r="G27" s="14">
        <v>1</v>
      </c>
      <c r="H27" s="7">
        <v>1.437294625</v>
      </c>
      <c r="I27" s="9">
        <f t="shared" si="1"/>
        <v>1.437294625</v>
      </c>
      <c r="J27" s="16">
        <v>44327</v>
      </c>
    </row>
    <row r="28" spans="1:10" s="1" customFormat="1" ht="16.5" customHeight="1">
      <c r="A28" s="4" t="s">
        <v>256</v>
      </c>
      <c r="B28" s="5" t="s">
        <v>345</v>
      </c>
      <c r="C28" s="5" t="s">
        <v>346</v>
      </c>
      <c r="D28" s="4" t="s">
        <v>670</v>
      </c>
      <c r="E28" s="4" t="s">
        <v>671</v>
      </c>
      <c r="F28" s="5" t="s">
        <v>672</v>
      </c>
      <c r="G28" s="6">
        <v>1</v>
      </c>
      <c r="H28" s="7">
        <v>0.40974133190476197</v>
      </c>
      <c r="I28" s="9">
        <f t="shared" si="1"/>
        <v>0.40974133190476197</v>
      </c>
      <c r="J28" s="10">
        <v>44327</v>
      </c>
    </row>
    <row r="29" spans="1:10" s="1" customFormat="1" ht="16.5" customHeight="1">
      <c r="A29" s="12" t="s">
        <v>256</v>
      </c>
      <c r="B29" s="13" t="s">
        <v>345</v>
      </c>
      <c r="C29" s="13" t="s">
        <v>346</v>
      </c>
      <c r="D29" s="12" t="s">
        <v>673</v>
      </c>
      <c r="E29" s="12" t="s">
        <v>674</v>
      </c>
      <c r="F29" s="13" t="s">
        <v>349</v>
      </c>
      <c r="G29" s="14">
        <v>2</v>
      </c>
      <c r="H29" s="7">
        <v>0.12039999999999999</v>
      </c>
      <c r="I29" s="9">
        <f t="shared" si="1"/>
        <v>0.24079999999999999</v>
      </c>
      <c r="J29" s="16">
        <v>44327</v>
      </c>
    </row>
    <row r="30" spans="1:10" s="1" customFormat="1" ht="16.5" customHeight="1">
      <c r="A30" s="4" t="s">
        <v>256</v>
      </c>
      <c r="B30" s="5" t="s">
        <v>345</v>
      </c>
      <c r="C30" s="5" t="s">
        <v>346</v>
      </c>
      <c r="D30" s="4" t="s">
        <v>675</v>
      </c>
      <c r="E30" s="4" t="s">
        <v>676</v>
      </c>
      <c r="F30" s="5" t="s">
        <v>349</v>
      </c>
      <c r="G30" s="6">
        <v>1</v>
      </c>
      <c r="H30" s="7">
        <v>0.32450275409356699</v>
      </c>
      <c r="I30" s="9">
        <f t="shared" si="1"/>
        <v>0.32450275409356699</v>
      </c>
      <c r="J30" s="10">
        <v>44327</v>
      </c>
    </row>
    <row r="31" spans="1:10" s="1" customFormat="1" ht="16.5" customHeight="1">
      <c r="A31" s="12" t="s">
        <v>256</v>
      </c>
      <c r="B31" s="13" t="s">
        <v>345</v>
      </c>
      <c r="C31" s="13" t="s">
        <v>346</v>
      </c>
      <c r="D31" s="12" t="s">
        <v>677</v>
      </c>
      <c r="E31" s="12" t="s">
        <v>678</v>
      </c>
      <c r="F31" s="13" t="s">
        <v>349</v>
      </c>
      <c r="G31" s="14">
        <v>1</v>
      </c>
      <c r="H31" s="7">
        <v>0.27373901198830403</v>
      </c>
      <c r="I31" s="9">
        <f t="shared" si="1"/>
        <v>0.27373901198830403</v>
      </c>
      <c r="J31" s="16">
        <v>44327</v>
      </c>
    </row>
    <row r="32" spans="1:10" s="1" customFormat="1" ht="16.5" customHeight="1">
      <c r="A32" s="4" t="s">
        <v>256</v>
      </c>
      <c r="B32" s="5" t="s">
        <v>345</v>
      </c>
      <c r="C32" s="5" t="s">
        <v>346</v>
      </c>
      <c r="D32" s="4" t="s">
        <v>679</v>
      </c>
      <c r="E32" s="4" t="s">
        <v>680</v>
      </c>
      <c r="F32" s="5" t="s">
        <v>349</v>
      </c>
      <c r="G32" s="6">
        <v>2</v>
      </c>
      <c r="H32" s="7">
        <v>0.18647623216374301</v>
      </c>
      <c r="I32" s="9">
        <f t="shared" si="1"/>
        <v>0.37295246432748602</v>
      </c>
      <c r="J32" s="10">
        <v>44327</v>
      </c>
    </row>
    <row r="33" spans="1:10" s="1" customFormat="1" ht="16.5" customHeight="1">
      <c r="A33" s="12" t="s">
        <v>256</v>
      </c>
      <c r="B33" s="13" t="s">
        <v>345</v>
      </c>
      <c r="C33" s="13" t="s">
        <v>346</v>
      </c>
      <c r="D33" s="12" t="s">
        <v>681</v>
      </c>
      <c r="E33" s="12" t="s">
        <v>682</v>
      </c>
      <c r="F33" s="13" t="s">
        <v>683</v>
      </c>
      <c r="G33" s="14">
        <v>2</v>
      </c>
      <c r="H33" s="7">
        <v>2.1947000000000001</v>
      </c>
      <c r="I33" s="9">
        <f t="shared" si="1"/>
        <v>4.3894000000000002</v>
      </c>
      <c r="J33" s="16">
        <v>44327</v>
      </c>
    </row>
    <row r="34" spans="1:10">
      <c r="I34" s="11">
        <f>SUM(I20:I33)</f>
        <v>18.6613012188425</v>
      </c>
    </row>
  </sheetData>
  <phoneticPr fontId="20" type="noConversion"/>
  <pageMargins left="0.75" right="0.75" top="1" bottom="1" header="0.5" footer="0.5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I24" sqref="I24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50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1</v>
      </c>
      <c r="H2" s="7">
        <v>0.05</v>
      </c>
      <c r="I2" s="9">
        <f t="shared" ref="I2:I22" si="0">H2*G2</f>
        <v>0.05</v>
      </c>
      <c r="J2" s="10">
        <v>45587</v>
      </c>
    </row>
    <row r="3" spans="1:10" s="1" customFormat="1" ht="16.5" customHeight="1">
      <c r="A3" s="12" t="s">
        <v>50</v>
      </c>
      <c r="B3" s="13" t="s">
        <v>345</v>
      </c>
      <c r="C3" s="13" t="s">
        <v>346</v>
      </c>
      <c r="D3" s="12" t="s">
        <v>518</v>
      </c>
      <c r="E3" s="12" t="s">
        <v>519</v>
      </c>
      <c r="F3" s="13" t="s">
        <v>349</v>
      </c>
      <c r="G3" s="14">
        <v>0.05</v>
      </c>
      <c r="H3" s="7">
        <v>0.58899999999999997</v>
      </c>
      <c r="I3" s="9">
        <f t="shared" si="0"/>
        <v>2.945E-2</v>
      </c>
      <c r="J3" s="16">
        <v>45587</v>
      </c>
    </row>
    <row r="4" spans="1:10" s="1" customFormat="1" ht="16.5" customHeight="1">
      <c r="A4" s="4" t="s">
        <v>50</v>
      </c>
      <c r="B4" s="5" t="s">
        <v>345</v>
      </c>
      <c r="C4" s="5" t="s">
        <v>346</v>
      </c>
      <c r="D4" s="4" t="s">
        <v>636</v>
      </c>
      <c r="E4" s="4" t="s">
        <v>637</v>
      </c>
      <c r="F4" s="5" t="s">
        <v>349</v>
      </c>
      <c r="G4" s="6">
        <v>0.12</v>
      </c>
      <c r="H4" s="7">
        <v>0.28318599999999999</v>
      </c>
      <c r="I4" s="9">
        <f t="shared" si="0"/>
        <v>3.3982320000000003E-2</v>
      </c>
      <c r="J4" s="10">
        <v>45587</v>
      </c>
    </row>
    <row r="5" spans="1:10" s="1" customFormat="1" ht="16.5" customHeight="1">
      <c r="A5" s="12" t="s">
        <v>50</v>
      </c>
      <c r="B5" s="13" t="s">
        <v>345</v>
      </c>
      <c r="C5" s="13" t="s">
        <v>346</v>
      </c>
      <c r="D5" s="12" t="s">
        <v>227</v>
      </c>
      <c r="E5" s="12" t="s">
        <v>228</v>
      </c>
      <c r="F5" s="13" t="s">
        <v>443</v>
      </c>
      <c r="G5" s="14">
        <v>1</v>
      </c>
      <c r="H5" s="7">
        <v>0.28858469243986301</v>
      </c>
      <c r="I5" s="9">
        <f t="shared" si="0"/>
        <v>0.28858469243986301</v>
      </c>
      <c r="J5" s="16">
        <v>45587</v>
      </c>
    </row>
    <row r="6" spans="1:10" s="1" customFormat="1" ht="16.5" customHeight="1">
      <c r="A6" s="4" t="s">
        <v>50</v>
      </c>
      <c r="B6" s="5" t="s">
        <v>345</v>
      </c>
      <c r="C6" s="5" t="s">
        <v>346</v>
      </c>
      <c r="D6" s="4" t="s">
        <v>223</v>
      </c>
      <c r="E6" s="4" t="s">
        <v>224</v>
      </c>
      <c r="F6" s="5" t="s">
        <v>444</v>
      </c>
      <c r="G6" s="6">
        <v>5</v>
      </c>
      <c r="H6" s="7">
        <v>0.120565034394672</v>
      </c>
      <c r="I6" s="9">
        <f t="shared" si="0"/>
        <v>0.60282517197335905</v>
      </c>
      <c r="J6" s="10">
        <v>45587</v>
      </c>
    </row>
    <row r="7" spans="1:10" s="1" customFormat="1" ht="16.5" customHeight="1">
      <c r="A7" s="12" t="s">
        <v>50</v>
      </c>
      <c r="B7" s="13" t="s">
        <v>345</v>
      </c>
      <c r="C7" s="13" t="s">
        <v>346</v>
      </c>
      <c r="D7" s="12" t="s">
        <v>640</v>
      </c>
      <c r="E7" s="12" t="s">
        <v>641</v>
      </c>
      <c r="F7" s="13" t="s">
        <v>349</v>
      </c>
      <c r="G7" s="14">
        <v>1</v>
      </c>
      <c r="H7" s="7">
        <v>0.37294327100840302</v>
      </c>
      <c r="I7" s="9">
        <f t="shared" si="0"/>
        <v>0.37294327100840302</v>
      </c>
      <c r="J7" s="16">
        <v>45587</v>
      </c>
    </row>
    <row r="8" spans="1:10" s="1" customFormat="1" ht="16.5" customHeight="1">
      <c r="A8" s="4" t="s">
        <v>50</v>
      </c>
      <c r="B8" s="5" t="s">
        <v>345</v>
      </c>
      <c r="C8" s="5" t="s">
        <v>346</v>
      </c>
      <c r="D8" s="4" t="s">
        <v>256</v>
      </c>
      <c r="E8" s="4" t="s">
        <v>257</v>
      </c>
      <c r="F8" s="5" t="s">
        <v>349</v>
      </c>
      <c r="G8" s="6">
        <v>1</v>
      </c>
      <c r="H8" s="7">
        <v>18.6613012188425</v>
      </c>
      <c r="I8" s="9">
        <f t="shared" si="0"/>
        <v>18.6613012188425</v>
      </c>
      <c r="J8" s="10">
        <v>45587</v>
      </c>
    </row>
    <row r="9" spans="1:10" s="1" customFormat="1" ht="16.5" customHeight="1">
      <c r="A9" s="12" t="s">
        <v>50</v>
      </c>
      <c r="B9" s="13" t="s">
        <v>345</v>
      </c>
      <c r="C9" s="13" t="s">
        <v>346</v>
      </c>
      <c r="D9" s="12" t="s">
        <v>642</v>
      </c>
      <c r="E9" s="12" t="s">
        <v>486</v>
      </c>
      <c r="F9" s="13" t="s">
        <v>349</v>
      </c>
      <c r="G9" s="14">
        <v>1</v>
      </c>
      <c r="H9" s="7">
        <v>0.77900000000000003</v>
      </c>
      <c r="I9" s="9">
        <f t="shared" si="0"/>
        <v>0.77900000000000003</v>
      </c>
      <c r="J9" s="16">
        <v>45587</v>
      </c>
    </row>
    <row r="10" spans="1:10" s="1" customFormat="1" ht="16.5" customHeight="1">
      <c r="A10" s="4" t="s">
        <v>50</v>
      </c>
      <c r="B10" s="5" t="s">
        <v>345</v>
      </c>
      <c r="C10" s="5" t="s">
        <v>346</v>
      </c>
      <c r="D10" s="4" t="s">
        <v>579</v>
      </c>
      <c r="E10" s="4" t="s">
        <v>580</v>
      </c>
      <c r="F10" s="5" t="s">
        <v>444</v>
      </c>
      <c r="G10" s="6">
        <v>1</v>
      </c>
      <c r="H10" s="7">
        <v>0.2</v>
      </c>
      <c r="I10" s="9">
        <f t="shared" si="0"/>
        <v>0.2</v>
      </c>
      <c r="J10" s="10">
        <v>45587</v>
      </c>
    </row>
    <row r="11" spans="1:10" s="1" customFormat="1" ht="16.5" customHeight="1">
      <c r="A11" s="12" t="s">
        <v>50</v>
      </c>
      <c r="B11" s="13" t="s">
        <v>345</v>
      </c>
      <c r="C11" s="13" t="s">
        <v>346</v>
      </c>
      <c r="D11" s="12" t="s">
        <v>483</v>
      </c>
      <c r="E11" s="12" t="s">
        <v>484</v>
      </c>
      <c r="F11" s="13" t="s">
        <v>349</v>
      </c>
      <c r="G11" s="14">
        <v>1</v>
      </c>
      <c r="H11" s="7">
        <v>0.2</v>
      </c>
      <c r="I11" s="9">
        <f t="shared" si="0"/>
        <v>0.2</v>
      </c>
      <c r="J11" s="16">
        <v>45587</v>
      </c>
    </row>
    <row r="12" spans="1:10" s="1" customFormat="1" ht="16.5" customHeight="1">
      <c r="A12" s="4" t="s">
        <v>50</v>
      </c>
      <c r="B12" s="5" t="s">
        <v>345</v>
      </c>
      <c r="C12" s="5" t="s">
        <v>346</v>
      </c>
      <c r="D12" s="4" t="s">
        <v>581</v>
      </c>
      <c r="E12" s="4" t="s">
        <v>582</v>
      </c>
      <c r="F12" s="5" t="s">
        <v>444</v>
      </c>
      <c r="G12" s="6">
        <v>1</v>
      </c>
      <c r="H12" s="7">
        <v>0.27</v>
      </c>
      <c r="I12" s="9">
        <f t="shared" si="0"/>
        <v>0.27</v>
      </c>
      <c r="J12" s="10">
        <v>45587</v>
      </c>
    </row>
    <row r="13" spans="1:10" s="1" customFormat="1" ht="16.5" customHeight="1">
      <c r="A13" s="12" t="s">
        <v>50</v>
      </c>
      <c r="B13" s="13" t="s">
        <v>345</v>
      </c>
      <c r="C13" s="13" t="s">
        <v>346</v>
      </c>
      <c r="D13" s="12" t="s">
        <v>445</v>
      </c>
      <c r="E13" s="12" t="s">
        <v>446</v>
      </c>
      <c r="F13" s="13" t="s">
        <v>447</v>
      </c>
      <c r="G13" s="14">
        <v>0.25</v>
      </c>
      <c r="H13" s="7">
        <v>1.7257</v>
      </c>
      <c r="I13" s="9">
        <f t="shared" si="0"/>
        <v>0.431425</v>
      </c>
      <c r="J13" s="16">
        <v>45587</v>
      </c>
    </row>
    <row r="14" spans="1:10" s="1" customFormat="1" ht="16.5" customHeight="1">
      <c r="A14" s="4" t="s">
        <v>50</v>
      </c>
      <c r="B14" s="5" t="s">
        <v>345</v>
      </c>
      <c r="C14" s="5" t="s">
        <v>346</v>
      </c>
      <c r="D14" s="4" t="s">
        <v>332</v>
      </c>
      <c r="E14" s="4" t="s">
        <v>333</v>
      </c>
      <c r="F14" s="5" t="s">
        <v>448</v>
      </c>
      <c r="G14" s="6">
        <v>0.8</v>
      </c>
      <c r="H14" s="7">
        <v>1.6814</v>
      </c>
      <c r="I14" s="9">
        <f t="shared" si="0"/>
        <v>1.3451200000000001</v>
      </c>
      <c r="J14" s="10">
        <v>45587</v>
      </c>
    </row>
    <row r="15" spans="1:10" s="1" customFormat="1" ht="16.5" customHeight="1">
      <c r="A15" s="12" t="s">
        <v>50</v>
      </c>
      <c r="B15" s="13" t="s">
        <v>345</v>
      </c>
      <c r="C15" s="13" t="s">
        <v>346</v>
      </c>
      <c r="D15" s="12" t="s">
        <v>643</v>
      </c>
      <c r="E15" s="12" t="s">
        <v>644</v>
      </c>
      <c r="F15" s="13" t="s">
        <v>349</v>
      </c>
      <c r="G15" s="14">
        <v>1</v>
      </c>
      <c r="H15" s="7">
        <v>0.53</v>
      </c>
      <c r="I15" s="9">
        <f t="shared" si="0"/>
        <v>0.53</v>
      </c>
      <c r="J15" s="16">
        <v>45587</v>
      </c>
    </row>
    <row r="16" spans="1:10" s="1" customFormat="1" ht="16.5" customHeight="1">
      <c r="A16" s="4" t="s">
        <v>50</v>
      </c>
      <c r="B16" s="5" t="s">
        <v>345</v>
      </c>
      <c r="C16" s="5" t="s">
        <v>346</v>
      </c>
      <c r="D16" s="4" t="s">
        <v>645</v>
      </c>
      <c r="E16" s="4" t="s">
        <v>646</v>
      </c>
      <c r="F16" s="5" t="s">
        <v>349</v>
      </c>
      <c r="G16" s="6">
        <v>1</v>
      </c>
      <c r="H16" s="7">
        <v>1.05755528846154</v>
      </c>
      <c r="I16" s="9">
        <f t="shared" si="0"/>
        <v>1.05755528846154</v>
      </c>
      <c r="J16" s="10">
        <v>45587</v>
      </c>
    </row>
    <row r="17" spans="1:10" s="1" customFormat="1" ht="16.5" customHeight="1">
      <c r="A17" s="12" t="s">
        <v>50</v>
      </c>
      <c r="B17" s="13" t="s">
        <v>345</v>
      </c>
      <c r="C17" s="13" t="s">
        <v>346</v>
      </c>
      <c r="D17" s="12" t="s">
        <v>647</v>
      </c>
      <c r="E17" s="12" t="s">
        <v>314</v>
      </c>
      <c r="F17" s="13" t="s">
        <v>648</v>
      </c>
      <c r="G17" s="14">
        <v>2</v>
      </c>
      <c r="H17" s="7">
        <v>0.14219999999999999</v>
      </c>
      <c r="I17" s="9">
        <f t="shared" si="0"/>
        <v>0.28439999999999999</v>
      </c>
      <c r="J17" s="16">
        <v>45587</v>
      </c>
    </row>
    <row r="18" spans="1:10" s="1" customFormat="1" ht="16.5" customHeight="1">
      <c r="A18" s="4" t="s">
        <v>50</v>
      </c>
      <c r="B18" s="5" t="s">
        <v>345</v>
      </c>
      <c r="C18" s="5" t="s">
        <v>346</v>
      </c>
      <c r="D18" s="4" t="s">
        <v>994</v>
      </c>
      <c r="E18" s="4" t="s">
        <v>995</v>
      </c>
      <c r="F18" s="5" t="s">
        <v>996</v>
      </c>
      <c r="G18" s="6">
        <v>1</v>
      </c>
      <c r="H18" s="7">
        <v>0.33</v>
      </c>
      <c r="I18" s="9">
        <f t="shared" si="0"/>
        <v>0.33</v>
      </c>
      <c r="J18" s="10">
        <v>45587</v>
      </c>
    </row>
    <row r="19" spans="1:10" s="1" customFormat="1" ht="16.5" customHeight="1">
      <c r="A19" s="12" t="s">
        <v>50</v>
      </c>
      <c r="B19" s="13" t="s">
        <v>345</v>
      </c>
      <c r="C19" s="13" t="s">
        <v>346</v>
      </c>
      <c r="D19" s="12" t="s">
        <v>463</v>
      </c>
      <c r="E19" s="12" t="s">
        <v>464</v>
      </c>
      <c r="F19" s="13" t="s">
        <v>465</v>
      </c>
      <c r="G19" s="14">
        <v>0.02</v>
      </c>
      <c r="H19" s="7">
        <v>6.2127999999999997</v>
      </c>
      <c r="I19" s="9">
        <f t="shared" si="0"/>
        <v>0.12425600000000001</v>
      </c>
      <c r="J19" s="16">
        <v>45587</v>
      </c>
    </row>
    <row r="20" spans="1:10" s="1" customFormat="1" ht="16.5" customHeight="1">
      <c r="A20" s="4" t="s">
        <v>50</v>
      </c>
      <c r="B20" s="5" t="s">
        <v>345</v>
      </c>
      <c r="C20" s="5" t="s">
        <v>346</v>
      </c>
      <c r="D20" s="4" t="s">
        <v>440</v>
      </c>
      <c r="E20" s="4" t="s">
        <v>441</v>
      </c>
      <c r="F20" s="5" t="s">
        <v>442</v>
      </c>
      <c r="G20" s="6">
        <v>0.1</v>
      </c>
      <c r="H20" s="7">
        <v>0.40350000000000003</v>
      </c>
      <c r="I20" s="9">
        <f t="shared" si="0"/>
        <v>4.0349999999999997E-2</v>
      </c>
      <c r="J20" s="10">
        <v>45587</v>
      </c>
    </row>
    <row r="21" spans="1:10" s="1" customFormat="1" ht="16.5" customHeight="1">
      <c r="A21" s="12" t="s">
        <v>50</v>
      </c>
      <c r="B21" s="13" t="s">
        <v>345</v>
      </c>
      <c r="C21" s="13" t="s">
        <v>346</v>
      </c>
      <c r="D21" s="12" t="s">
        <v>1134</v>
      </c>
      <c r="E21" s="12" t="s">
        <v>1135</v>
      </c>
      <c r="F21" s="13" t="s">
        <v>349</v>
      </c>
      <c r="G21" s="14">
        <v>1</v>
      </c>
      <c r="H21" s="7">
        <v>2.5499999999999998</v>
      </c>
      <c r="I21" s="9">
        <f t="shared" si="0"/>
        <v>2.5499999999999998</v>
      </c>
      <c r="J21" s="16">
        <v>45587</v>
      </c>
    </row>
    <row r="22" spans="1:10" s="1" customFormat="1" ht="16.5" customHeight="1">
      <c r="A22" s="4" t="s">
        <v>50</v>
      </c>
      <c r="B22" s="5" t="s">
        <v>345</v>
      </c>
      <c r="C22" s="5" t="s">
        <v>346</v>
      </c>
      <c r="D22" s="4" t="s">
        <v>798</v>
      </c>
      <c r="E22" s="4" t="s">
        <v>799</v>
      </c>
      <c r="F22" s="5" t="s">
        <v>800</v>
      </c>
      <c r="G22" s="6">
        <v>1</v>
      </c>
      <c r="H22" s="7">
        <v>0.36</v>
      </c>
      <c r="I22" s="9">
        <f t="shared" si="0"/>
        <v>0.36</v>
      </c>
      <c r="J22" s="10">
        <v>45650</v>
      </c>
    </row>
    <row r="23" spans="1:10">
      <c r="I23" s="11">
        <f>SUM(I2:I22)</f>
        <v>28.541192962725599</v>
      </c>
    </row>
  </sheetData>
  <phoneticPr fontId="20" type="noConversion"/>
  <pageMargins left="0.75" right="0.75" top="1" bottom="1" header="0.5" footer="0.5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1" workbookViewId="0">
      <selection activeCell="I31" sqref="I3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51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3</v>
      </c>
      <c r="H2" s="7">
        <v>0.05</v>
      </c>
      <c r="I2" s="9">
        <f t="shared" ref="I2:I22" si="0">H2*G2</f>
        <v>0.15</v>
      </c>
      <c r="J2" s="10">
        <v>45650</v>
      </c>
    </row>
    <row r="3" spans="1:10" s="1" customFormat="1" ht="16.5" customHeight="1">
      <c r="A3" s="12" t="s">
        <v>51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3</v>
      </c>
      <c r="H3" s="7">
        <v>0.05</v>
      </c>
      <c r="I3" s="9">
        <f t="shared" si="0"/>
        <v>0.15</v>
      </c>
      <c r="J3" s="16">
        <v>45602</v>
      </c>
    </row>
    <row r="4" spans="1:10" s="1" customFormat="1" ht="16.5" customHeight="1">
      <c r="A4" s="4" t="s">
        <v>51</v>
      </c>
      <c r="B4" s="5" t="s">
        <v>345</v>
      </c>
      <c r="C4" s="5" t="s">
        <v>346</v>
      </c>
      <c r="D4" s="4" t="s">
        <v>518</v>
      </c>
      <c r="E4" s="4" t="s">
        <v>519</v>
      </c>
      <c r="F4" s="5" t="s">
        <v>349</v>
      </c>
      <c r="G4" s="6">
        <v>0.37</v>
      </c>
      <c r="H4" s="7">
        <v>0.58899999999999997</v>
      </c>
      <c r="I4" s="9">
        <f t="shared" si="0"/>
        <v>0.21793000000000001</v>
      </c>
      <c r="J4" s="10">
        <v>45602</v>
      </c>
    </row>
    <row r="5" spans="1:10" s="1" customFormat="1" ht="16.5" customHeight="1">
      <c r="A5" s="12" t="s">
        <v>51</v>
      </c>
      <c r="B5" s="13" t="s">
        <v>345</v>
      </c>
      <c r="C5" s="13" t="s">
        <v>346</v>
      </c>
      <c r="D5" s="12" t="s">
        <v>636</v>
      </c>
      <c r="E5" s="12" t="s">
        <v>637</v>
      </c>
      <c r="F5" s="13" t="s">
        <v>349</v>
      </c>
      <c r="G5" s="14">
        <v>0.65</v>
      </c>
      <c r="H5" s="7">
        <v>0.28318599999999999</v>
      </c>
      <c r="I5" s="9">
        <f t="shared" si="0"/>
        <v>0.18407090000000001</v>
      </c>
      <c r="J5" s="16">
        <v>45602</v>
      </c>
    </row>
    <row r="6" spans="1:10" s="1" customFormat="1" ht="16.5" customHeight="1">
      <c r="A6" s="4" t="s">
        <v>51</v>
      </c>
      <c r="B6" s="5" t="s">
        <v>345</v>
      </c>
      <c r="C6" s="5" t="s">
        <v>346</v>
      </c>
      <c r="D6" s="4" t="s">
        <v>227</v>
      </c>
      <c r="E6" s="4" t="s">
        <v>228</v>
      </c>
      <c r="F6" s="5" t="s">
        <v>443</v>
      </c>
      <c r="G6" s="6">
        <v>3</v>
      </c>
      <c r="H6" s="7">
        <v>0.28858469243986301</v>
      </c>
      <c r="I6" s="9">
        <f t="shared" si="0"/>
        <v>0.86575407731958798</v>
      </c>
      <c r="J6" s="10">
        <v>45602</v>
      </c>
    </row>
    <row r="7" spans="1:10" s="1" customFormat="1" ht="16.5" customHeight="1">
      <c r="A7" s="12" t="s">
        <v>51</v>
      </c>
      <c r="B7" s="13" t="s">
        <v>345</v>
      </c>
      <c r="C7" s="13" t="s">
        <v>346</v>
      </c>
      <c r="D7" s="12" t="s">
        <v>223</v>
      </c>
      <c r="E7" s="12" t="s">
        <v>224</v>
      </c>
      <c r="F7" s="13" t="s">
        <v>444</v>
      </c>
      <c r="G7" s="14">
        <v>7</v>
      </c>
      <c r="H7" s="7">
        <v>0.120565034394672</v>
      </c>
      <c r="I7" s="9">
        <f t="shared" si="0"/>
        <v>0.84395524076270301</v>
      </c>
      <c r="J7" s="16">
        <v>45602</v>
      </c>
    </row>
    <row r="8" spans="1:10" s="1" customFormat="1" ht="16.5" customHeight="1">
      <c r="A8" s="4" t="s">
        <v>51</v>
      </c>
      <c r="B8" s="5" t="s">
        <v>345</v>
      </c>
      <c r="C8" s="5" t="s">
        <v>346</v>
      </c>
      <c r="D8" s="4" t="s">
        <v>640</v>
      </c>
      <c r="E8" s="4" t="s">
        <v>641</v>
      </c>
      <c r="F8" s="5" t="s">
        <v>349</v>
      </c>
      <c r="G8" s="6">
        <v>1</v>
      </c>
      <c r="H8" s="7">
        <v>0.37294327100840302</v>
      </c>
      <c r="I8" s="9">
        <f t="shared" si="0"/>
        <v>0.37294327100840302</v>
      </c>
      <c r="J8" s="10">
        <v>45602</v>
      </c>
    </row>
    <row r="9" spans="1:10" s="1" customFormat="1" ht="16.5" customHeight="1">
      <c r="A9" s="12" t="s">
        <v>51</v>
      </c>
      <c r="B9" s="13" t="s">
        <v>345</v>
      </c>
      <c r="C9" s="13" t="s">
        <v>346</v>
      </c>
      <c r="D9" s="12" t="s">
        <v>642</v>
      </c>
      <c r="E9" s="12" t="s">
        <v>486</v>
      </c>
      <c r="F9" s="13" t="s">
        <v>349</v>
      </c>
      <c r="G9" s="14">
        <v>1</v>
      </c>
      <c r="H9" s="7">
        <v>0.77900000000000003</v>
      </c>
      <c r="I9" s="9">
        <f t="shared" si="0"/>
        <v>0.77900000000000003</v>
      </c>
      <c r="J9" s="16">
        <v>45602</v>
      </c>
    </row>
    <row r="10" spans="1:10" s="1" customFormat="1" ht="16.5" customHeight="1">
      <c r="A10" s="4" t="s">
        <v>51</v>
      </c>
      <c r="B10" s="5" t="s">
        <v>345</v>
      </c>
      <c r="C10" s="5" t="s">
        <v>346</v>
      </c>
      <c r="D10" s="4" t="s">
        <v>445</v>
      </c>
      <c r="E10" s="4" t="s">
        <v>446</v>
      </c>
      <c r="F10" s="5" t="s">
        <v>447</v>
      </c>
      <c r="G10" s="6">
        <v>0.97</v>
      </c>
      <c r="H10" s="7">
        <v>1.7257</v>
      </c>
      <c r="I10" s="9">
        <f t="shared" si="0"/>
        <v>1.673929</v>
      </c>
      <c r="J10" s="10">
        <v>45602</v>
      </c>
    </row>
    <row r="11" spans="1:10" s="1" customFormat="1" ht="16.5" customHeight="1">
      <c r="A11" s="12" t="s">
        <v>51</v>
      </c>
      <c r="B11" s="13" t="s">
        <v>345</v>
      </c>
      <c r="C11" s="13" t="s">
        <v>346</v>
      </c>
      <c r="D11" s="12" t="s">
        <v>332</v>
      </c>
      <c r="E11" s="12" t="s">
        <v>333</v>
      </c>
      <c r="F11" s="13" t="s">
        <v>448</v>
      </c>
      <c r="G11" s="14">
        <v>2.34</v>
      </c>
      <c r="H11" s="7">
        <v>1.6814</v>
      </c>
      <c r="I11" s="9">
        <f t="shared" si="0"/>
        <v>3.9344760000000001</v>
      </c>
      <c r="J11" s="16">
        <v>45602</v>
      </c>
    </row>
    <row r="12" spans="1:10" s="1" customFormat="1" ht="16.5" customHeight="1">
      <c r="A12" s="4" t="s">
        <v>51</v>
      </c>
      <c r="B12" s="5" t="s">
        <v>345</v>
      </c>
      <c r="C12" s="5" t="s">
        <v>346</v>
      </c>
      <c r="D12" s="4" t="s">
        <v>449</v>
      </c>
      <c r="E12" s="4" t="s">
        <v>450</v>
      </c>
      <c r="F12" s="5" t="s">
        <v>447</v>
      </c>
      <c r="G12" s="6">
        <v>0.82</v>
      </c>
      <c r="H12" s="7">
        <v>1.7257</v>
      </c>
      <c r="I12" s="9">
        <f t="shared" si="0"/>
        <v>1.4150739999999999</v>
      </c>
      <c r="J12" s="10">
        <v>45602</v>
      </c>
    </row>
    <row r="13" spans="1:10" s="1" customFormat="1" ht="16.5" customHeight="1">
      <c r="A13" s="12" t="s">
        <v>51</v>
      </c>
      <c r="B13" s="13" t="s">
        <v>345</v>
      </c>
      <c r="C13" s="13" t="s">
        <v>346</v>
      </c>
      <c r="D13" s="12" t="s">
        <v>643</v>
      </c>
      <c r="E13" s="12" t="s">
        <v>644</v>
      </c>
      <c r="F13" s="13" t="s">
        <v>349</v>
      </c>
      <c r="G13" s="14">
        <v>1</v>
      </c>
      <c r="H13" s="7">
        <v>0.53</v>
      </c>
      <c r="I13" s="9">
        <f t="shared" si="0"/>
        <v>0.53</v>
      </c>
      <c r="J13" s="16">
        <v>45602</v>
      </c>
    </row>
    <row r="14" spans="1:10" s="1" customFormat="1" ht="16.5" customHeight="1">
      <c r="A14" s="4" t="s">
        <v>51</v>
      </c>
      <c r="B14" s="5" t="s">
        <v>345</v>
      </c>
      <c r="C14" s="5" t="s">
        <v>346</v>
      </c>
      <c r="D14" s="4" t="s">
        <v>1055</v>
      </c>
      <c r="E14" s="4" t="s">
        <v>257</v>
      </c>
      <c r="F14" s="5" t="s">
        <v>1056</v>
      </c>
      <c r="G14" s="6">
        <v>1</v>
      </c>
      <c r="H14" s="7">
        <f>I40</f>
        <v>20.983647326737199</v>
      </c>
      <c r="I14" s="9">
        <f t="shared" si="0"/>
        <v>20.983647326737199</v>
      </c>
      <c r="J14" s="10">
        <v>45602</v>
      </c>
    </row>
    <row r="15" spans="1:10" s="1" customFormat="1" ht="16.5" customHeight="1">
      <c r="A15" s="12" t="s">
        <v>51</v>
      </c>
      <c r="B15" s="13" t="s">
        <v>345</v>
      </c>
      <c r="C15" s="13" t="s">
        <v>346</v>
      </c>
      <c r="D15" s="12" t="s">
        <v>1057</v>
      </c>
      <c r="E15" s="12" t="s">
        <v>1058</v>
      </c>
      <c r="F15" s="13" t="s">
        <v>349</v>
      </c>
      <c r="G15" s="14">
        <v>1</v>
      </c>
      <c r="H15" s="7">
        <v>2.8319000000000001</v>
      </c>
      <c r="I15" s="9">
        <f t="shared" si="0"/>
        <v>2.8319000000000001</v>
      </c>
      <c r="J15" s="16">
        <v>45602</v>
      </c>
    </row>
    <row r="16" spans="1:10" s="1" customFormat="1" ht="16.5" customHeight="1">
      <c r="A16" s="4" t="s">
        <v>51</v>
      </c>
      <c r="B16" s="5" t="s">
        <v>345</v>
      </c>
      <c r="C16" s="5" t="s">
        <v>346</v>
      </c>
      <c r="D16" s="4" t="s">
        <v>1059</v>
      </c>
      <c r="E16" s="4" t="s">
        <v>1060</v>
      </c>
      <c r="F16" s="5" t="s">
        <v>1061</v>
      </c>
      <c r="G16" s="6">
        <v>1</v>
      </c>
      <c r="H16" s="7">
        <v>0.65</v>
      </c>
      <c r="I16" s="9">
        <f t="shared" si="0"/>
        <v>0.65</v>
      </c>
      <c r="J16" s="10">
        <v>45602</v>
      </c>
    </row>
    <row r="17" spans="1:10" s="1" customFormat="1" ht="16.5" customHeight="1">
      <c r="A17" s="12" t="s">
        <v>51</v>
      </c>
      <c r="B17" s="13" t="s">
        <v>345</v>
      </c>
      <c r="C17" s="13" t="s">
        <v>346</v>
      </c>
      <c r="D17" s="12" t="s">
        <v>645</v>
      </c>
      <c r="E17" s="12" t="s">
        <v>646</v>
      </c>
      <c r="F17" s="13" t="s">
        <v>349</v>
      </c>
      <c r="G17" s="14">
        <v>1</v>
      </c>
      <c r="H17" s="7">
        <v>1.05755528846154</v>
      </c>
      <c r="I17" s="9">
        <f t="shared" si="0"/>
        <v>1.05755528846154</v>
      </c>
      <c r="J17" s="16">
        <v>45602</v>
      </c>
    </row>
    <row r="18" spans="1:10" s="1" customFormat="1" ht="16.5" customHeight="1">
      <c r="A18" s="4" t="s">
        <v>51</v>
      </c>
      <c r="B18" s="5" t="s">
        <v>345</v>
      </c>
      <c r="C18" s="5" t="s">
        <v>346</v>
      </c>
      <c r="D18" s="4" t="s">
        <v>647</v>
      </c>
      <c r="E18" s="4" t="s">
        <v>314</v>
      </c>
      <c r="F18" s="5" t="s">
        <v>648</v>
      </c>
      <c r="G18" s="6">
        <v>4</v>
      </c>
      <c r="H18" s="7">
        <v>0.14219999999999999</v>
      </c>
      <c r="I18" s="9">
        <f t="shared" si="0"/>
        <v>0.56879999999999997</v>
      </c>
      <c r="J18" s="10">
        <v>45602</v>
      </c>
    </row>
    <row r="19" spans="1:10" s="1" customFormat="1" ht="16.5" customHeight="1">
      <c r="A19" s="12" t="s">
        <v>51</v>
      </c>
      <c r="B19" s="13" t="s">
        <v>345</v>
      </c>
      <c r="C19" s="13" t="s">
        <v>346</v>
      </c>
      <c r="D19" s="12" t="s">
        <v>229</v>
      </c>
      <c r="E19" s="12" t="s">
        <v>230</v>
      </c>
      <c r="F19" s="13" t="s">
        <v>349</v>
      </c>
      <c r="G19" s="14">
        <v>1</v>
      </c>
      <c r="H19" s="7">
        <v>0.35</v>
      </c>
      <c r="I19" s="9">
        <f t="shared" si="0"/>
        <v>0.35</v>
      </c>
      <c r="J19" s="16">
        <v>45602</v>
      </c>
    </row>
    <row r="20" spans="1:10" s="1" customFormat="1" ht="16.5" customHeight="1">
      <c r="A20" s="4" t="s">
        <v>51</v>
      </c>
      <c r="B20" s="5" t="s">
        <v>345</v>
      </c>
      <c r="C20" s="5" t="s">
        <v>346</v>
      </c>
      <c r="D20" s="4" t="s">
        <v>463</v>
      </c>
      <c r="E20" s="4" t="s">
        <v>464</v>
      </c>
      <c r="F20" s="5" t="s">
        <v>465</v>
      </c>
      <c r="G20" s="6">
        <v>0.02</v>
      </c>
      <c r="H20" s="7">
        <v>6.2127999999999997</v>
      </c>
      <c r="I20" s="9">
        <f t="shared" si="0"/>
        <v>0.12425600000000001</v>
      </c>
      <c r="J20" s="10">
        <v>45602</v>
      </c>
    </row>
    <row r="21" spans="1:10" s="1" customFormat="1" ht="16.5" customHeight="1">
      <c r="A21" s="12" t="s">
        <v>51</v>
      </c>
      <c r="B21" s="13" t="s">
        <v>345</v>
      </c>
      <c r="C21" s="13" t="s">
        <v>346</v>
      </c>
      <c r="D21" s="12" t="s">
        <v>440</v>
      </c>
      <c r="E21" s="12" t="s">
        <v>441</v>
      </c>
      <c r="F21" s="13" t="s">
        <v>442</v>
      </c>
      <c r="G21" s="14">
        <v>0.1</v>
      </c>
      <c r="H21" s="7">
        <v>0.40350000000000003</v>
      </c>
      <c r="I21" s="9">
        <f t="shared" si="0"/>
        <v>4.0349999999999997E-2</v>
      </c>
      <c r="J21" s="16">
        <v>45602</v>
      </c>
    </row>
    <row r="22" spans="1:10" s="1" customFormat="1" ht="16.5" customHeight="1">
      <c r="A22" s="4" t="s">
        <v>51</v>
      </c>
      <c r="B22" s="5" t="s">
        <v>345</v>
      </c>
      <c r="C22" s="5" t="s">
        <v>346</v>
      </c>
      <c r="D22" s="4" t="s">
        <v>649</v>
      </c>
      <c r="E22" s="4" t="s">
        <v>650</v>
      </c>
      <c r="F22" s="5" t="s">
        <v>651</v>
      </c>
      <c r="G22" s="6">
        <v>1</v>
      </c>
      <c r="H22" s="7">
        <v>0.32</v>
      </c>
      <c r="I22" s="9">
        <f t="shared" si="0"/>
        <v>0.32</v>
      </c>
      <c r="J22" s="10">
        <v>45650</v>
      </c>
    </row>
    <row r="23" spans="1:10">
      <c r="I23" s="11">
        <f>SUM(I2:I22)</f>
        <v>38.043641104289399</v>
      </c>
    </row>
    <row r="25" spans="1:10" s="1" customFormat="1" ht="12.75">
      <c r="A25" s="2" t="s">
        <v>336</v>
      </c>
      <c r="B25" s="2" t="s">
        <v>337</v>
      </c>
      <c r="C25" s="2" t="s">
        <v>338</v>
      </c>
      <c r="D25" s="2" t="s">
        <v>339</v>
      </c>
      <c r="E25" s="2" t="s">
        <v>340</v>
      </c>
      <c r="F25" s="2" t="s">
        <v>340</v>
      </c>
      <c r="G25" s="3" t="s">
        <v>341</v>
      </c>
      <c r="H25" s="3" t="s">
        <v>342</v>
      </c>
      <c r="I25" s="3" t="s">
        <v>343</v>
      </c>
      <c r="J25" s="8" t="s">
        <v>344</v>
      </c>
    </row>
    <row r="26" spans="1:10" s="1" customFormat="1" ht="16.5" customHeight="1">
      <c r="A26" s="4" t="s">
        <v>1055</v>
      </c>
      <c r="B26" s="5" t="s">
        <v>345</v>
      </c>
      <c r="C26" s="5" t="s">
        <v>346</v>
      </c>
      <c r="D26" s="4" t="s">
        <v>652</v>
      </c>
      <c r="E26" s="4" t="s">
        <v>653</v>
      </c>
      <c r="F26" s="5" t="s">
        <v>349</v>
      </c>
      <c r="G26" s="6">
        <v>5</v>
      </c>
      <c r="H26" s="7">
        <v>0.13270000000000001</v>
      </c>
      <c r="I26" s="9">
        <f t="shared" ref="I26:I39" si="1">H26*G26</f>
        <v>0.66349999999999998</v>
      </c>
      <c r="J26" s="10">
        <v>45307</v>
      </c>
    </row>
    <row r="27" spans="1:10" s="1" customFormat="1" ht="16.5" customHeight="1">
      <c r="A27" s="12" t="s">
        <v>1055</v>
      </c>
      <c r="B27" s="13" t="s">
        <v>345</v>
      </c>
      <c r="C27" s="13" t="s">
        <v>346</v>
      </c>
      <c r="D27" s="12" t="s">
        <v>654</v>
      </c>
      <c r="E27" s="12" t="s">
        <v>655</v>
      </c>
      <c r="F27" s="13" t="s">
        <v>656</v>
      </c>
      <c r="G27" s="14">
        <v>1</v>
      </c>
      <c r="H27" s="7">
        <v>2.3894000000000002</v>
      </c>
      <c r="I27" s="9">
        <f t="shared" si="1"/>
        <v>2.3894000000000002</v>
      </c>
      <c r="J27" s="16">
        <v>45307</v>
      </c>
    </row>
    <row r="28" spans="1:10" s="1" customFormat="1" ht="16.5" customHeight="1">
      <c r="A28" s="4" t="s">
        <v>1055</v>
      </c>
      <c r="B28" s="5" t="s">
        <v>345</v>
      </c>
      <c r="C28" s="5" t="s">
        <v>346</v>
      </c>
      <c r="D28" s="4" t="s">
        <v>658</v>
      </c>
      <c r="E28" s="4" t="s">
        <v>659</v>
      </c>
      <c r="F28" s="5" t="s">
        <v>660</v>
      </c>
      <c r="G28" s="6">
        <v>1</v>
      </c>
      <c r="H28" s="7">
        <v>0.94186514543269195</v>
      </c>
      <c r="I28" s="9">
        <f t="shared" si="1"/>
        <v>0.94186514543269195</v>
      </c>
      <c r="J28" s="10">
        <v>45307</v>
      </c>
    </row>
    <row r="29" spans="1:10" s="1" customFormat="1" ht="16.5" customHeight="1">
      <c r="A29" s="12" t="s">
        <v>1055</v>
      </c>
      <c r="B29" s="13" t="s">
        <v>345</v>
      </c>
      <c r="C29" s="13" t="s">
        <v>346</v>
      </c>
      <c r="D29" s="12" t="s">
        <v>661</v>
      </c>
      <c r="E29" s="12" t="s">
        <v>662</v>
      </c>
      <c r="F29" s="13" t="s">
        <v>663</v>
      </c>
      <c r="G29" s="14">
        <v>1</v>
      </c>
      <c r="H29" s="7">
        <v>0.92870837199519196</v>
      </c>
      <c r="I29" s="9">
        <f t="shared" si="1"/>
        <v>0.92870837199519196</v>
      </c>
      <c r="J29" s="16">
        <v>45307</v>
      </c>
    </row>
    <row r="30" spans="1:10" s="1" customFormat="1" ht="16.5" customHeight="1">
      <c r="A30" s="4" t="s">
        <v>1055</v>
      </c>
      <c r="B30" s="5" t="s">
        <v>345</v>
      </c>
      <c r="C30" s="5" t="s">
        <v>346</v>
      </c>
      <c r="D30" s="4" t="s">
        <v>664</v>
      </c>
      <c r="E30" s="4" t="s">
        <v>665</v>
      </c>
      <c r="F30" s="5" t="s">
        <v>666</v>
      </c>
      <c r="G30" s="6">
        <v>1</v>
      </c>
      <c r="H30" s="7">
        <v>0.94784549699519205</v>
      </c>
      <c r="I30" s="9">
        <f t="shared" si="1"/>
        <v>0.94784549699519205</v>
      </c>
      <c r="J30" s="10">
        <v>45307</v>
      </c>
    </row>
    <row r="31" spans="1:10" s="1" customFormat="1" ht="16.5" customHeight="1">
      <c r="A31" s="12" t="s">
        <v>1055</v>
      </c>
      <c r="B31" s="13" t="s">
        <v>345</v>
      </c>
      <c r="C31" s="13" t="s">
        <v>346</v>
      </c>
      <c r="D31" s="12" t="s">
        <v>667</v>
      </c>
      <c r="E31" s="12" t="s">
        <v>475</v>
      </c>
      <c r="F31" s="13" t="s">
        <v>349</v>
      </c>
      <c r="G31" s="14">
        <v>1</v>
      </c>
      <c r="H31" s="7">
        <v>4.05</v>
      </c>
      <c r="I31" s="9">
        <f t="shared" si="1"/>
        <v>4.05</v>
      </c>
      <c r="J31" s="16">
        <v>45307</v>
      </c>
    </row>
    <row r="32" spans="1:10" s="1" customFormat="1" ht="16.5" customHeight="1">
      <c r="A32" s="4" t="s">
        <v>1055</v>
      </c>
      <c r="B32" s="5" t="s">
        <v>345</v>
      </c>
      <c r="C32" s="5" t="s">
        <v>346</v>
      </c>
      <c r="D32" s="4" t="s">
        <v>668</v>
      </c>
      <c r="E32" s="4" t="s">
        <v>669</v>
      </c>
      <c r="F32" s="5" t="s">
        <v>349</v>
      </c>
      <c r="G32" s="6">
        <v>1</v>
      </c>
      <c r="H32" s="7">
        <v>1.437294625</v>
      </c>
      <c r="I32" s="9">
        <f t="shared" si="1"/>
        <v>1.437294625</v>
      </c>
      <c r="J32" s="10">
        <v>45307</v>
      </c>
    </row>
    <row r="33" spans="1:10" s="1" customFormat="1" ht="16.5" customHeight="1">
      <c r="A33" s="12" t="s">
        <v>1055</v>
      </c>
      <c r="B33" s="13" t="s">
        <v>345</v>
      </c>
      <c r="C33" s="13" t="s">
        <v>346</v>
      </c>
      <c r="D33" s="12" t="s">
        <v>670</v>
      </c>
      <c r="E33" s="12" t="s">
        <v>671</v>
      </c>
      <c r="F33" s="13" t="s">
        <v>672</v>
      </c>
      <c r="G33" s="14">
        <v>1</v>
      </c>
      <c r="H33" s="7">
        <v>0.40974133190476197</v>
      </c>
      <c r="I33" s="9">
        <f t="shared" si="1"/>
        <v>0.40974133190476197</v>
      </c>
      <c r="J33" s="16">
        <v>45307</v>
      </c>
    </row>
    <row r="34" spans="1:10" s="1" customFormat="1" ht="16.5" customHeight="1">
      <c r="A34" s="4" t="s">
        <v>1055</v>
      </c>
      <c r="B34" s="5" t="s">
        <v>345</v>
      </c>
      <c r="C34" s="5" t="s">
        <v>346</v>
      </c>
      <c r="D34" s="4" t="s">
        <v>675</v>
      </c>
      <c r="E34" s="4" t="s">
        <v>676</v>
      </c>
      <c r="F34" s="5" t="s">
        <v>349</v>
      </c>
      <c r="G34" s="6">
        <v>1</v>
      </c>
      <c r="H34" s="7">
        <v>0.32450275409356699</v>
      </c>
      <c r="I34" s="9">
        <f t="shared" si="1"/>
        <v>0.32450275409356699</v>
      </c>
      <c r="J34" s="10">
        <v>45307</v>
      </c>
    </row>
    <row r="35" spans="1:10" s="1" customFormat="1" ht="16.5" customHeight="1">
      <c r="A35" s="12" t="s">
        <v>1055</v>
      </c>
      <c r="B35" s="13" t="s">
        <v>345</v>
      </c>
      <c r="C35" s="13" t="s">
        <v>346</v>
      </c>
      <c r="D35" s="12" t="s">
        <v>677</v>
      </c>
      <c r="E35" s="12" t="s">
        <v>678</v>
      </c>
      <c r="F35" s="13" t="s">
        <v>349</v>
      </c>
      <c r="G35" s="14">
        <v>1</v>
      </c>
      <c r="H35" s="7">
        <v>0.27373901198830403</v>
      </c>
      <c r="I35" s="9">
        <f t="shared" si="1"/>
        <v>0.27373901198830403</v>
      </c>
      <c r="J35" s="16">
        <v>45307</v>
      </c>
    </row>
    <row r="36" spans="1:10" s="1" customFormat="1" ht="16.5" customHeight="1">
      <c r="A36" s="4" t="s">
        <v>1055</v>
      </c>
      <c r="B36" s="5" t="s">
        <v>345</v>
      </c>
      <c r="C36" s="5" t="s">
        <v>346</v>
      </c>
      <c r="D36" s="4" t="s">
        <v>679</v>
      </c>
      <c r="E36" s="4" t="s">
        <v>680</v>
      </c>
      <c r="F36" s="5" t="s">
        <v>349</v>
      </c>
      <c r="G36" s="6">
        <v>2</v>
      </c>
      <c r="H36" s="7">
        <v>0.18647623216374301</v>
      </c>
      <c r="I36" s="9">
        <f t="shared" si="1"/>
        <v>0.37295246432748602</v>
      </c>
      <c r="J36" s="10">
        <v>45307</v>
      </c>
    </row>
    <row r="37" spans="1:10" s="1" customFormat="1" ht="16.5" customHeight="1">
      <c r="A37" s="12" t="s">
        <v>1055</v>
      </c>
      <c r="B37" s="13" t="s">
        <v>345</v>
      </c>
      <c r="C37" s="13" t="s">
        <v>346</v>
      </c>
      <c r="D37" s="12" t="s">
        <v>681</v>
      </c>
      <c r="E37" s="12" t="s">
        <v>682</v>
      </c>
      <c r="F37" s="13" t="s">
        <v>683</v>
      </c>
      <c r="G37" s="14">
        <v>2</v>
      </c>
      <c r="H37" s="7">
        <v>2.1947000000000001</v>
      </c>
      <c r="I37" s="9">
        <f t="shared" si="1"/>
        <v>4.3894000000000002</v>
      </c>
      <c r="J37" s="16">
        <v>45307</v>
      </c>
    </row>
    <row r="38" spans="1:10" s="1" customFormat="1" ht="16.5" customHeight="1">
      <c r="A38" s="4" t="s">
        <v>1055</v>
      </c>
      <c r="B38" s="5" t="s">
        <v>345</v>
      </c>
      <c r="C38" s="5" t="s">
        <v>346</v>
      </c>
      <c r="D38" s="4" t="s">
        <v>1062</v>
      </c>
      <c r="E38" s="4" t="s">
        <v>1063</v>
      </c>
      <c r="F38" s="5" t="s">
        <v>349</v>
      </c>
      <c r="G38" s="6">
        <v>1</v>
      </c>
      <c r="H38" s="7">
        <v>1.022698125</v>
      </c>
      <c r="I38" s="9">
        <f t="shared" si="1"/>
        <v>1.022698125</v>
      </c>
      <c r="J38" s="10">
        <v>45307</v>
      </c>
    </row>
    <row r="39" spans="1:10" s="1" customFormat="1" ht="16.5" customHeight="1">
      <c r="A39" s="12" t="s">
        <v>1055</v>
      </c>
      <c r="B39" s="13" t="s">
        <v>345</v>
      </c>
      <c r="C39" s="13" t="s">
        <v>346</v>
      </c>
      <c r="D39" s="12" t="s">
        <v>1064</v>
      </c>
      <c r="E39" s="12" t="s">
        <v>674</v>
      </c>
      <c r="F39" s="13" t="s">
        <v>1065</v>
      </c>
      <c r="G39" s="14">
        <v>4</v>
      </c>
      <c r="H39" s="7">
        <v>0.70799999999999996</v>
      </c>
      <c r="I39" s="9">
        <f t="shared" si="1"/>
        <v>2.8319999999999999</v>
      </c>
      <c r="J39" s="16">
        <v>45307</v>
      </c>
    </row>
    <row r="40" spans="1:10">
      <c r="I40" s="11">
        <f>SUM(I26:I39)</f>
        <v>20.983647326737199</v>
      </c>
    </row>
  </sheetData>
  <phoneticPr fontId="20" type="noConversion"/>
  <pageMargins left="0.75" right="0.75" top="1" bottom="1" header="0.5" footer="0.5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I8" sqref="I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75" customWidth="1"/>
    <col min="6" max="6" width="8.87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158</v>
      </c>
      <c r="B2" s="5" t="s">
        <v>345</v>
      </c>
      <c r="C2" s="5" t="s">
        <v>346</v>
      </c>
      <c r="D2" s="4" t="s">
        <v>958</v>
      </c>
      <c r="E2" s="4" t="s">
        <v>959</v>
      </c>
      <c r="F2" s="5" t="s">
        <v>349</v>
      </c>
      <c r="G2" s="6">
        <v>1</v>
      </c>
      <c r="H2" s="7">
        <v>0.99269822551020404</v>
      </c>
      <c r="I2" s="9">
        <f t="shared" ref="I2:I6" si="0">H2*G2</f>
        <v>0.99269822551020404</v>
      </c>
      <c r="J2" s="10">
        <v>45583</v>
      </c>
    </row>
    <row r="3" spans="1:10" s="1" customFormat="1" ht="16.5" customHeight="1">
      <c r="A3" s="12" t="s">
        <v>158</v>
      </c>
      <c r="B3" s="13" t="s">
        <v>345</v>
      </c>
      <c r="C3" s="13" t="s">
        <v>346</v>
      </c>
      <c r="D3" s="12" t="s">
        <v>960</v>
      </c>
      <c r="E3" s="12" t="s">
        <v>961</v>
      </c>
      <c r="F3" s="13" t="s">
        <v>349</v>
      </c>
      <c r="G3" s="14">
        <v>1</v>
      </c>
      <c r="H3" s="7">
        <v>1.3651320119047601</v>
      </c>
      <c r="I3" s="9">
        <f t="shared" si="0"/>
        <v>1.3651320119047601</v>
      </c>
      <c r="J3" s="16">
        <v>45583</v>
      </c>
    </row>
    <row r="4" spans="1:10" s="1" customFormat="1" ht="16.5" customHeight="1">
      <c r="A4" s="4" t="s">
        <v>158</v>
      </c>
      <c r="B4" s="5" t="s">
        <v>345</v>
      </c>
      <c r="C4" s="5" t="s">
        <v>346</v>
      </c>
      <c r="D4" s="4" t="s">
        <v>844</v>
      </c>
      <c r="E4" s="4" t="s">
        <v>845</v>
      </c>
      <c r="F4" s="5" t="s">
        <v>349</v>
      </c>
      <c r="G4" s="6">
        <v>2</v>
      </c>
      <c r="H4" s="7">
        <v>0.58850000000000002</v>
      </c>
      <c r="I4" s="9">
        <f t="shared" si="0"/>
        <v>1.177</v>
      </c>
      <c r="J4" s="10">
        <v>45583</v>
      </c>
    </row>
    <row r="5" spans="1:10" s="1" customFormat="1" ht="16.5" customHeight="1">
      <c r="A5" s="12" t="s">
        <v>158</v>
      </c>
      <c r="B5" s="13" t="s">
        <v>345</v>
      </c>
      <c r="C5" s="13" t="s">
        <v>346</v>
      </c>
      <c r="D5" s="12" t="s">
        <v>848</v>
      </c>
      <c r="E5" s="12" t="s">
        <v>849</v>
      </c>
      <c r="F5" s="13" t="s">
        <v>492</v>
      </c>
      <c r="G5" s="14">
        <v>1</v>
      </c>
      <c r="H5" s="7">
        <v>2.8165204192708302</v>
      </c>
      <c r="I5" s="9">
        <f t="shared" si="0"/>
        <v>2.8165204192708302</v>
      </c>
      <c r="J5" s="16">
        <v>45583</v>
      </c>
    </row>
    <row r="6" spans="1:10" s="1" customFormat="1" ht="16.5" customHeight="1">
      <c r="A6" s="4" t="s">
        <v>158</v>
      </c>
      <c r="B6" s="5" t="s">
        <v>345</v>
      </c>
      <c r="C6" s="5" t="s">
        <v>346</v>
      </c>
      <c r="D6" s="4" t="s">
        <v>1136</v>
      </c>
      <c r="E6" s="4" t="s">
        <v>847</v>
      </c>
      <c r="F6" s="5" t="s">
        <v>1137</v>
      </c>
      <c r="G6" s="6">
        <v>1</v>
      </c>
      <c r="H6" s="24">
        <v>4</v>
      </c>
      <c r="I6" s="9">
        <f t="shared" si="0"/>
        <v>4</v>
      </c>
      <c r="J6" s="10">
        <v>45583</v>
      </c>
    </row>
    <row r="7" spans="1:10">
      <c r="I7" s="9">
        <f>SUM(I2:I6)</f>
        <v>10.351350656685799</v>
      </c>
    </row>
  </sheetData>
  <phoneticPr fontId="20" type="noConversion"/>
  <pageMargins left="0.75" right="0.75" top="1" bottom="1" header="0.5" footer="0.5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I23" sqref="I23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7.875" customWidth="1"/>
    <col min="6" max="6" width="13.87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95" customHeight="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114</v>
      </c>
      <c r="B2" s="5" t="s">
        <v>345</v>
      </c>
      <c r="C2" s="5" t="s">
        <v>346</v>
      </c>
      <c r="D2" s="4" t="s">
        <v>746</v>
      </c>
      <c r="E2" s="4" t="s">
        <v>747</v>
      </c>
      <c r="F2" s="5" t="s">
        <v>748</v>
      </c>
      <c r="G2" s="6">
        <v>1</v>
      </c>
      <c r="H2" s="7">
        <v>0.05</v>
      </c>
      <c r="I2" s="9">
        <f t="shared" ref="I2:I21" si="0">H2*G2</f>
        <v>0.05</v>
      </c>
      <c r="J2" s="10">
        <v>44866</v>
      </c>
    </row>
    <row r="3" spans="1:10" s="1" customFormat="1" ht="16.5" customHeight="1">
      <c r="A3" s="12" t="s">
        <v>114</v>
      </c>
      <c r="B3" s="13" t="s">
        <v>345</v>
      </c>
      <c r="C3" s="13" t="s">
        <v>346</v>
      </c>
      <c r="D3" s="12" t="s">
        <v>513</v>
      </c>
      <c r="E3" s="12" t="s">
        <v>514</v>
      </c>
      <c r="F3" s="13" t="s">
        <v>515</v>
      </c>
      <c r="G3" s="14">
        <v>1</v>
      </c>
      <c r="H3" s="7">
        <v>0.05</v>
      </c>
      <c r="I3" s="9">
        <f t="shared" si="0"/>
        <v>0.05</v>
      </c>
      <c r="J3" s="16">
        <v>44866</v>
      </c>
    </row>
    <row r="4" spans="1:10" s="1" customFormat="1" ht="16.5" customHeight="1">
      <c r="A4" s="4" t="s">
        <v>114</v>
      </c>
      <c r="B4" s="5" t="s">
        <v>345</v>
      </c>
      <c r="C4" s="5" t="s">
        <v>346</v>
      </c>
      <c r="D4" s="4" t="s">
        <v>749</v>
      </c>
      <c r="E4" s="4" t="s">
        <v>750</v>
      </c>
      <c r="F4" s="5" t="s">
        <v>349</v>
      </c>
      <c r="G4" s="6">
        <v>1</v>
      </c>
      <c r="H4" s="7">
        <v>2.2999999999999998</v>
      </c>
      <c r="I4" s="9">
        <f t="shared" si="0"/>
        <v>2.2999999999999998</v>
      </c>
      <c r="J4" s="10">
        <v>44866</v>
      </c>
    </row>
    <row r="5" spans="1:10" s="1" customFormat="1" ht="16.5" customHeight="1">
      <c r="A5" s="12" t="s">
        <v>114</v>
      </c>
      <c r="B5" s="13" t="s">
        <v>345</v>
      </c>
      <c r="C5" s="13" t="s">
        <v>346</v>
      </c>
      <c r="D5" s="12" t="s">
        <v>751</v>
      </c>
      <c r="E5" s="12" t="s">
        <v>752</v>
      </c>
      <c r="F5" s="13" t="s">
        <v>753</v>
      </c>
      <c r="G5" s="14">
        <v>1</v>
      </c>
      <c r="H5" s="7">
        <v>0.35</v>
      </c>
      <c r="I5" s="9">
        <f t="shared" si="0"/>
        <v>0.35</v>
      </c>
      <c r="J5" s="16">
        <v>44866</v>
      </c>
    </row>
    <row r="6" spans="1:10" s="1" customFormat="1" ht="16.5" customHeight="1">
      <c r="A6" s="4" t="s">
        <v>114</v>
      </c>
      <c r="B6" s="5" t="s">
        <v>345</v>
      </c>
      <c r="C6" s="5" t="s">
        <v>346</v>
      </c>
      <c r="D6" s="4" t="s">
        <v>754</v>
      </c>
      <c r="E6" s="4" t="s">
        <v>755</v>
      </c>
      <c r="F6" s="5" t="s">
        <v>756</v>
      </c>
      <c r="G6" s="6">
        <v>2</v>
      </c>
      <c r="H6" s="7">
        <v>0.1</v>
      </c>
      <c r="I6" s="9">
        <f t="shared" si="0"/>
        <v>0.2</v>
      </c>
      <c r="J6" s="10">
        <v>44866</v>
      </c>
    </row>
    <row r="7" spans="1:10" s="1" customFormat="1" ht="16.5" customHeight="1">
      <c r="A7" s="12" t="s">
        <v>114</v>
      </c>
      <c r="B7" s="13" t="s">
        <v>345</v>
      </c>
      <c r="C7" s="13" t="s">
        <v>346</v>
      </c>
      <c r="D7" s="12" t="s">
        <v>1138</v>
      </c>
      <c r="E7" s="12" t="s">
        <v>1139</v>
      </c>
      <c r="F7" s="13" t="s">
        <v>1140</v>
      </c>
      <c r="G7" s="14">
        <v>1</v>
      </c>
      <c r="H7" s="7">
        <v>0.17</v>
      </c>
      <c r="I7" s="9">
        <f t="shared" si="0"/>
        <v>0.17</v>
      </c>
      <c r="J7" s="16">
        <v>44866</v>
      </c>
    </row>
    <row r="8" spans="1:10" s="1" customFormat="1" ht="16.5" customHeight="1">
      <c r="A8" s="4" t="s">
        <v>114</v>
      </c>
      <c r="B8" s="5" t="s">
        <v>345</v>
      </c>
      <c r="C8" s="5" t="s">
        <v>346</v>
      </c>
      <c r="D8" s="4" t="s">
        <v>759</v>
      </c>
      <c r="E8" s="4" t="s">
        <v>760</v>
      </c>
      <c r="F8" s="5" t="s">
        <v>349</v>
      </c>
      <c r="G8" s="6">
        <v>1</v>
      </c>
      <c r="H8" s="7">
        <v>0.92</v>
      </c>
      <c r="I8" s="9">
        <f t="shared" si="0"/>
        <v>0.92</v>
      </c>
      <c r="J8" s="10">
        <v>44866</v>
      </c>
    </row>
    <row r="9" spans="1:10" s="1" customFormat="1" ht="16.5" customHeight="1">
      <c r="A9" s="12" t="s">
        <v>114</v>
      </c>
      <c r="B9" s="13" t="s">
        <v>345</v>
      </c>
      <c r="C9" s="13" t="s">
        <v>346</v>
      </c>
      <c r="D9" s="12" t="s">
        <v>761</v>
      </c>
      <c r="E9" s="12" t="s">
        <v>762</v>
      </c>
      <c r="F9" s="13" t="s">
        <v>349</v>
      </c>
      <c r="G9" s="14">
        <v>2</v>
      </c>
      <c r="H9" s="7">
        <v>0.61829451086666698</v>
      </c>
      <c r="I9" s="9">
        <f t="shared" si="0"/>
        <v>1.23658902173333</v>
      </c>
      <c r="J9" s="16">
        <v>44866</v>
      </c>
    </row>
    <row r="10" spans="1:10" s="1" customFormat="1" ht="16.5" customHeight="1">
      <c r="A10" s="4" t="s">
        <v>114</v>
      </c>
      <c r="B10" s="5" t="s">
        <v>345</v>
      </c>
      <c r="C10" s="5" t="s">
        <v>346</v>
      </c>
      <c r="D10" s="4" t="s">
        <v>763</v>
      </c>
      <c r="E10" s="4" t="s">
        <v>764</v>
      </c>
      <c r="F10" s="5" t="s">
        <v>349</v>
      </c>
      <c r="G10" s="6">
        <v>1</v>
      </c>
      <c r="H10" s="7">
        <v>0.62</v>
      </c>
      <c r="I10" s="9">
        <f t="shared" si="0"/>
        <v>0.62</v>
      </c>
      <c r="J10" s="10">
        <v>44866</v>
      </c>
    </row>
    <row r="11" spans="1:10" s="1" customFormat="1" ht="16.5" customHeight="1">
      <c r="A11" s="12" t="s">
        <v>114</v>
      </c>
      <c r="B11" s="13" t="s">
        <v>345</v>
      </c>
      <c r="C11" s="13" t="s">
        <v>346</v>
      </c>
      <c r="D11" s="12" t="s">
        <v>765</v>
      </c>
      <c r="E11" s="12" t="s">
        <v>766</v>
      </c>
      <c r="F11" s="13" t="s">
        <v>349</v>
      </c>
      <c r="G11" s="14">
        <v>1</v>
      </c>
      <c r="H11" s="7">
        <v>0.92</v>
      </c>
      <c r="I11" s="9">
        <f t="shared" si="0"/>
        <v>0.92</v>
      </c>
      <c r="J11" s="16">
        <v>44866</v>
      </c>
    </row>
    <row r="12" spans="1:10" s="1" customFormat="1" ht="16.5" customHeight="1">
      <c r="A12" s="4" t="s">
        <v>114</v>
      </c>
      <c r="B12" s="5" t="s">
        <v>345</v>
      </c>
      <c r="C12" s="5" t="s">
        <v>346</v>
      </c>
      <c r="D12" s="4" t="s">
        <v>767</v>
      </c>
      <c r="E12" s="4" t="s">
        <v>768</v>
      </c>
      <c r="F12" s="5" t="s">
        <v>349</v>
      </c>
      <c r="G12" s="6">
        <v>1</v>
      </c>
      <c r="H12" s="7">
        <v>0.47788000000000003</v>
      </c>
      <c r="I12" s="9">
        <f t="shared" si="0"/>
        <v>0.47788000000000003</v>
      </c>
      <c r="J12" s="10">
        <v>44866</v>
      </c>
    </row>
    <row r="13" spans="1:10" s="1" customFormat="1" ht="16.5" customHeight="1">
      <c r="A13" s="12" t="s">
        <v>114</v>
      </c>
      <c r="B13" s="13" t="s">
        <v>345</v>
      </c>
      <c r="C13" s="13" t="s">
        <v>346</v>
      </c>
      <c r="D13" s="12" t="s">
        <v>769</v>
      </c>
      <c r="E13" s="12" t="s">
        <v>770</v>
      </c>
      <c r="F13" s="13" t="s">
        <v>349</v>
      </c>
      <c r="G13" s="14">
        <v>1</v>
      </c>
      <c r="H13" s="7">
        <v>0.65</v>
      </c>
      <c r="I13" s="9">
        <f t="shared" si="0"/>
        <v>0.65</v>
      </c>
      <c r="J13" s="16">
        <v>44866</v>
      </c>
    </row>
    <row r="14" spans="1:10" s="1" customFormat="1" ht="16.5" customHeight="1">
      <c r="A14" s="4" t="s">
        <v>114</v>
      </c>
      <c r="B14" s="5" t="s">
        <v>345</v>
      </c>
      <c r="C14" s="5" t="s">
        <v>346</v>
      </c>
      <c r="D14" s="4" t="s">
        <v>463</v>
      </c>
      <c r="E14" s="4" t="s">
        <v>464</v>
      </c>
      <c r="F14" s="5" t="s">
        <v>465</v>
      </c>
      <c r="G14" s="6">
        <v>0.02</v>
      </c>
      <c r="H14" s="7">
        <v>6.2127999999999997</v>
      </c>
      <c r="I14" s="9">
        <f t="shared" si="0"/>
        <v>0.12425600000000001</v>
      </c>
      <c r="J14" s="10">
        <v>44866</v>
      </c>
    </row>
    <row r="15" spans="1:10" s="1" customFormat="1" ht="16.5" customHeight="1">
      <c r="A15" s="12" t="s">
        <v>114</v>
      </c>
      <c r="B15" s="13" t="s">
        <v>345</v>
      </c>
      <c r="C15" s="13" t="s">
        <v>346</v>
      </c>
      <c r="D15" s="12" t="s">
        <v>440</v>
      </c>
      <c r="E15" s="12" t="s">
        <v>441</v>
      </c>
      <c r="F15" s="13" t="s">
        <v>442</v>
      </c>
      <c r="G15" s="14">
        <v>0.06</v>
      </c>
      <c r="H15" s="7">
        <v>0.40350000000000003</v>
      </c>
      <c r="I15" s="9">
        <f t="shared" si="0"/>
        <v>2.4209999999999999E-2</v>
      </c>
      <c r="J15" s="16">
        <v>44866</v>
      </c>
    </row>
    <row r="16" spans="1:10" s="1" customFormat="1" ht="16.5" customHeight="1">
      <c r="A16" s="4" t="s">
        <v>114</v>
      </c>
      <c r="B16" s="5" t="s">
        <v>345</v>
      </c>
      <c r="C16" s="5" t="s">
        <v>346</v>
      </c>
      <c r="D16" s="4" t="s">
        <v>771</v>
      </c>
      <c r="E16" s="4" t="s">
        <v>772</v>
      </c>
      <c r="F16" s="5" t="s">
        <v>349</v>
      </c>
      <c r="G16" s="6">
        <v>1</v>
      </c>
      <c r="H16" s="7">
        <v>0.46860230378877199</v>
      </c>
      <c r="I16" s="9">
        <f t="shared" si="0"/>
        <v>0.46860230378877199</v>
      </c>
      <c r="J16" s="10">
        <v>44866</v>
      </c>
    </row>
    <row r="17" spans="1:10" s="1" customFormat="1" ht="16.5" customHeight="1">
      <c r="A17" s="12" t="s">
        <v>114</v>
      </c>
      <c r="B17" s="13" t="s">
        <v>345</v>
      </c>
      <c r="C17" s="13" t="s">
        <v>346</v>
      </c>
      <c r="D17" s="12" t="s">
        <v>773</v>
      </c>
      <c r="E17" s="12" t="s">
        <v>774</v>
      </c>
      <c r="F17" s="13" t="s">
        <v>775</v>
      </c>
      <c r="G17" s="14">
        <v>1</v>
      </c>
      <c r="H17" s="7">
        <v>2.7525846153846101</v>
      </c>
      <c r="I17" s="9">
        <f t="shared" si="0"/>
        <v>2.7525846153846101</v>
      </c>
      <c r="J17" s="16">
        <v>44866</v>
      </c>
    </row>
    <row r="18" spans="1:10" s="1" customFormat="1" ht="16.5" customHeight="1">
      <c r="A18" s="4" t="s">
        <v>114</v>
      </c>
      <c r="B18" s="5" t="s">
        <v>345</v>
      </c>
      <c r="C18" s="5" t="s">
        <v>346</v>
      </c>
      <c r="D18" s="4" t="s">
        <v>776</v>
      </c>
      <c r="E18" s="4" t="s">
        <v>777</v>
      </c>
      <c r="F18" s="5" t="s">
        <v>778</v>
      </c>
      <c r="G18" s="6">
        <v>1</v>
      </c>
      <c r="H18" s="7">
        <v>2.09</v>
      </c>
      <c r="I18" s="9">
        <f t="shared" si="0"/>
        <v>2.09</v>
      </c>
      <c r="J18" s="10">
        <v>44866</v>
      </c>
    </row>
    <row r="19" spans="1:10" s="1" customFormat="1" ht="16.5" customHeight="1">
      <c r="A19" s="12" t="s">
        <v>114</v>
      </c>
      <c r="B19" s="13" t="s">
        <v>345</v>
      </c>
      <c r="C19" s="13" t="s">
        <v>346</v>
      </c>
      <c r="D19" s="12" t="s">
        <v>779</v>
      </c>
      <c r="E19" s="12" t="s">
        <v>780</v>
      </c>
      <c r="F19" s="13" t="s">
        <v>349</v>
      </c>
      <c r="G19" s="14">
        <v>1</v>
      </c>
      <c r="H19" s="7">
        <v>2.2999999999999998</v>
      </c>
      <c r="I19" s="9">
        <f t="shared" si="0"/>
        <v>2.2999999999999998</v>
      </c>
      <c r="J19" s="16">
        <v>44866</v>
      </c>
    </row>
    <row r="20" spans="1:10" s="1" customFormat="1" ht="16.5" customHeight="1">
      <c r="A20" s="4" t="s">
        <v>114</v>
      </c>
      <c r="B20" s="5" t="s">
        <v>345</v>
      </c>
      <c r="C20" s="5" t="s">
        <v>346</v>
      </c>
      <c r="D20" s="4" t="s">
        <v>781</v>
      </c>
      <c r="E20" s="4" t="s">
        <v>782</v>
      </c>
      <c r="F20" s="5" t="s">
        <v>783</v>
      </c>
      <c r="G20" s="6">
        <v>1</v>
      </c>
      <c r="H20" s="7">
        <v>3.85</v>
      </c>
      <c r="I20" s="9">
        <f t="shared" si="0"/>
        <v>3.85</v>
      </c>
      <c r="J20" s="10">
        <v>44866</v>
      </c>
    </row>
    <row r="21" spans="1:10" s="1" customFormat="1" ht="16.5" customHeight="1">
      <c r="A21" s="12" t="s">
        <v>114</v>
      </c>
      <c r="B21" s="13" t="s">
        <v>345</v>
      </c>
      <c r="C21" s="13" t="s">
        <v>346</v>
      </c>
      <c r="D21" s="12" t="s">
        <v>542</v>
      </c>
      <c r="E21" s="12" t="s">
        <v>543</v>
      </c>
      <c r="F21" s="13" t="s">
        <v>349</v>
      </c>
      <c r="G21" s="14">
        <v>1</v>
      </c>
      <c r="H21" s="7">
        <v>2.25664E-2</v>
      </c>
      <c r="I21" s="9">
        <f t="shared" si="0"/>
        <v>2.25664E-2</v>
      </c>
      <c r="J21" s="16">
        <v>44866</v>
      </c>
    </row>
    <row r="22" spans="1:10">
      <c r="I22" s="11">
        <f>SUM(I2:I21)</f>
        <v>19.576688340906699</v>
      </c>
    </row>
  </sheetData>
  <phoneticPr fontId="20" type="noConversion"/>
  <pageMargins left="0.75" right="0.75" top="1" bottom="1" header="0.5" footer="0.5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P26" sqref="P26"/>
    </sheetView>
  </sheetViews>
  <sheetFormatPr defaultColWidth="8.75" defaultRowHeight="13.5"/>
  <cols>
    <col min="1" max="1" width="10.5" customWidth="1"/>
    <col min="4" max="4" width="10.5" customWidth="1"/>
    <col min="5" max="5" width="16.125" customWidth="1"/>
    <col min="7" max="8" width="8.75" style="11"/>
    <col min="9" max="9" width="12.875" style="1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77</v>
      </c>
      <c r="B2" s="5" t="s">
        <v>345</v>
      </c>
      <c r="C2" s="5" t="s">
        <v>346</v>
      </c>
      <c r="D2" s="4" t="s">
        <v>516</v>
      </c>
      <c r="E2" s="4" t="s">
        <v>517</v>
      </c>
      <c r="F2" s="5" t="s">
        <v>349</v>
      </c>
      <c r="G2" s="6">
        <v>2</v>
      </c>
      <c r="H2" s="7">
        <v>0.05</v>
      </c>
      <c r="I2" s="9">
        <f t="shared" ref="I2:I7" si="0">H2*G2</f>
        <v>0.1</v>
      </c>
      <c r="J2" s="10">
        <v>44835</v>
      </c>
    </row>
    <row r="3" spans="1:10" s="1" customFormat="1" ht="16.5" customHeight="1">
      <c r="A3" s="12" t="s">
        <v>77</v>
      </c>
      <c r="B3" s="13" t="s">
        <v>345</v>
      </c>
      <c r="C3" s="13" t="s">
        <v>346</v>
      </c>
      <c r="D3" s="12" t="s">
        <v>520</v>
      </c>
      <c r="E3" s="12" t="s">
        <v>521</v>
      </c>
      <c r="F3" s="13" t="s">
        <v>522</v>
      </c>
      <c r="G3" s="14">
        <v>1</v>
      </c>
      <c r="H3" s="7">
        <v>0.29392022048245597</v>
      </c>
      <c r="I3" s="9">
        <f t="shared" si="0"/>
        <v>0.29392022048245597</v>
      </c>
      <c r="J3" s="16">
        <v>44835</v>
      </c>
    </row>
    <row r="4" spans="1:10" s="1" customFormat="1" ht="16.5" customHeight="1">
      <c r="A4" s="4" t="s">
        <v>77</v>
      </c>
      <c r="B4" s="5" t="s">
        <v>345</v>
      </c>
      <c r="C4" s="5" t="s">
        <v>346</v>
      </c>
      <c r="D4" s="4" t="s">
        <v>530</v>
      </c>
      <c r="E4" s="4" t="s">
        <v>531</v>
      </c>
      <c r="F4" s="5" t="s">
        <v>349</v>
      </c>
      <c r="G4" s="6">
        <v>1</v>
      </c>
      <c r="H4" s="7">
        <v>0.16491114688644701</v>
      </c>
      <c r="I4" s="9">
        <f t="shared" si="0"/>
        <v>0.16491114688644701</v>
      </c>
      <c r="J4" s="10">
        <v>44835</v>
      </c>
    </row>
    <row r="5" spans="1:10" s="1" customFormat="1" ht="16.5" customHeight="1">
      <c r="A5" s="12" t="s">
        <v>77</v>
      </c>
      <c r="B5" s="13" t="s">
        <v>345</v>
      </c>
      <c r="C5" s="13" t="s">
        <v>346</v>
      </c>
      <c r="D5" s="12" t="s">
        <v>532</v>
      </c>
      <c r="E5" s="12" t="s">
        <v>533</v>
      </c>
      <c r="F5" s="13" t="s">
        <v>349</v>
      </c>
      <c r="G5" s="14">
        <v>1</v>
      </c>
      <c r="H5" s="7">
        <f>I14</f>
        <v>3.5574134056776598</v>
      </c>
      <c r="I5" s="9">
        <f t="shared" si="0"/>
        <v>3.5574134056776598</v>
      </c>
      <c r="J5" s="16">
        <v>44835</v>
      </c>
    </row>
    <row r="6" spans="1:10" s="1" customFormat="1" ht="16.5" customHeight="1">
      <c r="A6" s="4" t="s">
        <v>77</v>
      </c>
      <c r="B6" s="5" t="s">
        <v>345</v>
      </c>
      <c r="C6" s="5" t="s">
        <v>346</v>
      </c>
      <c r="D6" s="4" t="s">
        <v>536</v>
      </c>
      <c r="E6" s="4" t="s">
        <v>537</v>
      </c>
      <c r="F6" s="5" t="s">
        <v>538</v>
      </c>
      <c r="G6" s="6">
        <v>1</v>
      </c>
      <c r="H6" s="7">
        <v>0.40360000000000001</v>
      </c>
      <c r="I6" s="9">
        <f t="shared" si="0"/>
        <v>0.40360000000000001</v>
      </c>
      <c r="J6" s="10">
        <v>44835</v>
      </c>
    </row>
    <row r="7" spans="1:10" s="1" customFormat="1" ht="16.5" customHeight="1">
      <c r="A7" s="12" t="s">
        <v>77</v>
      </c>
      <c r="B7" s="13" t="s">
        <v>345</v>
      </c>
      <c r="C7" s="13" t="s">
        <v>346</v>
      </c>
      <c r="D7" s="12" t="s">
        <v>539</v>
      </c>
      <c r="E7" s="12" t="s">
        <v>540</v>
      </c>
      <c r="F7" s="13" t="s">
        <v>541</v>
      </c>
      <c r="G7" s="14">
        <v>1</v>
      </c>
      <c r="H7" s="7">
        <v>0.35</v>
      </c>
      <c r="I7" s="9">
        <f t="shared" si="0"/>
        <v>0.35</v>
      </c>
      <c r="J7" s="16">
        <v>44835</v>
      </c>
    </row>
    <row r="8" spans="1:10">
      <c r="I8" s="11">
        <f>SUM(I2:I7)</f>
        <v>4.8698447730465597</v>
      </c>
    </row>
    <row r="10" spans="1:10" s="1" customFormat="1" ht="12.75">
      <c r="A10" s="2" t="s">
        <v>336</v>
      </c>
      <c r="B10" s="2" t="s">
        <v>337</v>
      </c>
      <c r="C10" s="2" t="s">
        <v>338</v>
      </c>
      <c r="D10" s="2" t="s">
        <v>339</v>
      </c>
      <c r="E10" s="2" t="s">
        <v>340</v>
      </c>
      <c r="F10" s="2" t="s">
        <v>340</v>
      </c>
      <c r="G10" s="3" t="s">
        <v>341</v>
      </c>
      <c r="H10" s="3" t="s">
        <v>342</v>
      </c>
      <c r="I10" s="3" t="s">
        <v>343</v>
      </c>
      <c r="J10" s="8" t="s">
        <v>344</v>
      </c>
    </row>
    <row r="11" spans="1:10" s="1" customFormat="1" ht="16.5" customHeight="1">
      <c r="A11" s="4" t="s">
        <v>532</v>
      </c>
      <c r="B11" s="5" t="s">
        <v>345</v>
      </c>
      <c r="C11" s="5" t="s">
        <v>346</v>
      </c>
      <c r="D11" s="4" t="s">
        <v>569</v>
      </c>
      <c r="E11" s="4" t="s">
        <v>570</v>
      </c>
      <c r="F11" s="5" t="s">
        <v>349</v>
      </c>
      <c r="G11" s="6">
        <v>1</v>
      </c>
      <c r="H11" s="7">
        <v>0.291913405677656</v>
      </c>
      <c r="I11" s="9">
        <f t="shared" ref="I11:I13" si="1">H11*G11</f>
        <v>0.291913405677656</v>
      </c>
      <c r="J11" s="10">
        <v>44835</v>
      </c>
    </row>
    <row r="12" spans="1:10" s="1" customFormat="1" ht="16.5" customHeight="1">
      <c r="A12" s="12" t="s">
        <v>532</v>
      </c>
      <c r="B12" s="13" t="s">
        <v>345</v>
      </c>
      <c r="C12" s="13" t="s">
        <v>346</v>
      </c>
      <c r="D12" s="12" t="s">
        <v>571</v>
      </c>
      <c r="E12" s="12" t="s">
        <v>572</v>
      </c>
      <c r="F12" s="13" t="s">
        <v>349</v>
      </c>
      <c r="G12" s="14">
        <v>1</v>
      </c>
      <c r="H12" s="7">
        <v>3</v>
      </c>
      <c r="I12" s="9">
        <f t="shared" si="1"/>
        <v>3</v>
      </c>
      <c r="J12" s="16">
        <v>44835</v>
      </c>
    </row>
    <row r="13" spans="1:10" s="1" customFormat="1" ht="16.5" customHeight="1">
      <c r="A13" s="4" t="s">
        <v>532</v>
      </c>
      <c r="B13" s="5" t="s">
        <v>345</v>
      </c>
      <c r="C13" s="5" t="s">
        <v>346</v>
      </c>
      <c r="D13" s="4" t="s">
        <v>573</v>
      </c>
      <c r="E13" s="4" t="s">
        <v>574</v>
      </c>
      <c r="F13" s="5" t="s">
        <v>575</v>
      </c>
      <c r="G13" s="6">
        <v>1</v>
      </c>
      <c r="H13" s="7">
        <v>0.26550000000000001</v>
      </c>
      <c r="I13" s="9">
        <f t="shared" si="1"/>
        <v>0.26550000000000001</v>
      </c>
      <c r="J13" s="10">
        <v>44835</v>
      </c>
    </row>
    <row r="14" spans="1:10">
      <c r="I14" s="11">
        <f>SUM(I11:I13)</f>
        <v>3.5574134056776598</v>
      </c>
    </row>
  </sheetData>
  <phoneticPr fontId="20" type="noConversion"/>
  <pageMargins left="0.75" right="0.75" top="1" bottom="1" header="0.5" footer="0.5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1" workbookViewId="0">
      <selection activeCell="A2" sqref="A2:XFD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8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4.1" customHeight="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163</v>
      </c>
      <c r="B2" s="5" t="s">
        <v>345</v>
      </c>
      <c r="C2" s="5" t="s">
        <v>346</v>
      </c>
      <c r="D2" s="4" t="s">
        <v>786</v>
      </c>
      <c r="E2" s="4" t="s">
        <v>787</v>
      </c>
      <c r="F2" s="5" t="s">
        <v>349</v>
      </c>
      <c r="G2" s="6">
        <v>1</v>
      </c>
      <c r="H2" s="7">
        <v>0.17799999999999999</v>
      </c>
      <c r="I2" s="9">
        <f t="shared" ref="I2:I19" si="0">H2*G2</f>
        <v>0.17799999999999999</v>
      </c>
      <c r="J2" s="10">
        <v>44469</v>
      </c>
    </row>
    <row r="3" spans="1:10" s="1" customFormat="1" ht="16.5" customHeight="1">
      <c r="A3" s="12" t="s">
        <v>163</v>
      </c>
      <c r="B3" s="13" t="s">
        <v>345</v>
      </c>
      <c r="C3" s="13" t="s">
        <v>346</v>
      </c>
      <c r="D3" s="12" t="s">
        <v>633</v>
      </c>
      <c r="E3" s="12" t="s">
        <v>634</v>
      </c>
      <c r="F3" s="13" t="s">
        <v>635</v>
      </c>
      <c r="G3" s="14">
        <v>1</v>
      </c>
      <c r="H3" s="7">
        <v>0.05</v>
      </c>
      <c r="I3" s="9">
        <f t="shared" si="0"/>
        <v>0.05</v>
      </c>
      <c r="J3" s="16">
        <v>44644</v>
      </c>
    </row>
    <row r="4" spans="1:10" s="1" customFormat="1" ht="16.5" customHeight="1">
      <c r="A4" s="4" t="s">
        <v>163</v>
      </c>
      <c r="B4" s="5" t="s">
        <v>345</v>
      </c>
      <c r="C4" s="5" t="s">
        <v>346</v>
      </c>
      <c r="D4" s="4" t="s">
        <v>788</v>
      </c>
      <c r="E4" s="4" t="s">
        <v>514</v>
      </c>
      <c r="F4" s="5" t="s">
        <v>789</v>
      </c>
      <c r="G4" s="6">
        <v>1</v>
      </c>
      <c r="H4" s="7">
        <v>0.04</v>
      </c>
      <c r="I4" s="9">
        <f t="shared" si="0"/>
        <v>0.04</v>
      </c>
      <c r="J4" s="10">
        <v>44432</v>
      </c>
    </row>
    <row r="5" spans="1:10" s="1" customFormat="1" ht="16.5" customHeight="1">
      <c r="A5" s="12" t="s">
        <v>163</v>
      </c>
      <c r="B5" s="13" t="s">
        <v>345</v>
      </c>
      <c r="C5" s="13" t="s">
        <v>346</v>
      </c>
      <c r="D5" s="12" t="s">
        <v>636</v>
      </c>
      <c r="E5" s="12" t="s">
        <v>637</v>
      </c>
      <c r="F5" s="13" t="s">
        <v>349</v>
      </c>
      <c r="G5" s="14">
        <v>0.65</v>
      </c>
      <c r="H5" s="7">
        <v>0.28318599999999999</v>
      </c>
      <c r="I5" s="9">
        <f t="shared" si="0"/>
        <v>0.18407090000000001</v>
      </c>
      <c r="J5" s="16">
        <v>44470</v>
      </c>
    </row>
    <row r="6" spans="1:10" s="1" customFormat="1" ht="16.5" customHeight="1">
      <c r="A6" s="4" t="s">
        <v>163</v>
      </c>
      <c r="B6" s="5" t="s">
        <v>345</v>
      </c>
      <c r="C6" s="5" t="s">
        <v>346</v>
      </c>
      <c r="D6" s="4" t="s">
        <v>278</v>
      </c>
      <c r="E6" s="4" t="s">
        <v>279</v>
      </c>
      <c r="F6" s="5" t="s">
        <v>790</v>
      </c>
      <c r="G6" s="6">
        <v>1</v>
      </c>
      <c r="H6" s="7">
        <v>1.254</v>
      </c>
      <c r="I6" s="9">
        <f t="shared" si="0"/>
        <v>1.254</v>
      </c>
      <c r="J6" s="10">
        <v>44404</v>
      </c>
    </row>
    <row r="7" spans="1:10" s="1" customFormat="1" ht="16.5" customHeight="1">
      <c r="A7" s="12" t="s">
        <v>163</v>
      </c>
      <c r="B7" s="13" t="s">
        <v>345</v>
      </c>
      <c r="C7" s="13" t="s">
        <v>346</v>
      </c>
      <c r="D7" s="12" t="s">
        <v>227</v>
      </c>
      <c r="E7" s="12" t="s">
        <v>228</v>
      </c>
      <c r="F7" s="13" t="s">
        <v>443</v>
      </c>
      <c r="G7" s="14">
        <v>2</v>
      </c>
      <c r="H7" s="7">
        <v>0.28858469243986301</v>
      </c>
      <c r="I7" s="9">
        <f t="shared" si="0"/>
        <v>0.57716938487972602</v>
      </c>
      <c r="J7" s="16">
        <v>44404</v>
      </c>
    </row>
    <row r="8" spans="1:10" s="1" customFormat="1" ht="16.5" customHeight="1">
      <c r="A8" s="4" t="s">
        <v>163</v>
      </c>
      <c r="B8" s="5" t="s">
        <v>345</v>
      </c>
      <c r="C8" s="5" t="s">
        <v>346</v>
      </c>
      <c r="D8" s="4" t="s">
        <v>223</v>
      </c>
      <c r="E8" s="4" t="s">
        <v>224</v>
      </c>
      <c r="F8" s="5" t="s">
        <v>444</v>
      </c>
      <c r="G8" s="6">
        <v>6</v>
      </c>
      <c r="H8" s="7">
        <v>0.120565034394672</v>
      </c>
      <c r="I8" s="9">
        <f t="shared" si="0"/>
        <v>0.72339020636803197</v>
      </c>
      <c r="J8" s="10">
        <v>44593</v>
      </c>
    </row>
    <row r="9" spans="1:10" s="1" customFormat="1" ht="16.5" customHeight="1">
      <c r="A9" s="12" t="s">
        <v>163</v>
      </c>
      <c r="B9" s="13" t="s">
        <v>345</v>
      </c>
      <c r="C9" s="13" t="s">
        <v>346</v>
      </c>
      <c r="D9" s="12" t="s">
        <v>640</v>
      </c>
      <c r="E9" s="12" t="s">
        <v>641</v>
      </c>
      <c r="F9" s="13" t="s">
        <v>349</v>
      </c>
      <c r="G9" s="14">
        <v>1</v>
      </c>
      <c r="H9" s="7">
        <v>0.37294327100840302</v>
      </c>
      <c r="I9" s="9">
        <f t="shared" si="0"/>
        <v>0.37294327100840302</v>
      </c>
      <c r="J9" s="16">
        <v>44621</v>
      </c>
    </row>
    <row r="10" spans="1:10" s="1" customFormat="1" ht="16.5" customHeight="1">
      <c r="A10" s="4" t="s">
        <v>163</v>
      </c>
      <c r="B10" s="5" t="s">
        <v>345</v>
      </c>
      <c r="C10" s="5" t="s">
        <v>346</v>
      </c>
      <c r="D10" s="4" t="s">
        <v>256</v>
      </c>
      <c r="E10" s="4" t="s">
        <v>257</v>
      </c>
      <c r="F10" s="5" t="s">
        <v>349</v>
      </c>
      <c r="G10" s="6">
        <v>1</v>
      </c>
      <c r="H10" s="7">
        <f>I37</f>
        <v>18.6613012188425</v>
      </c>
      <c r="I10" s="9">
        <f t="shared" si="0"/>
        <v>18.6613012188425</v>
      </c>
      <c r="J10" s="10">
        <v>44404</v>
      </c>
    </row>
    <row r="11" spans="1:10" s="1" customFormat="1" ht="16.5" customHeight="1">
      <c r="A11" s="12" t="s">
        <v>163</v>
      </c>
      <c r="B11" s="13" t="s">
        <v>345</v>
      </c>
      <c r="C11" s="13" t="s">
        <v>346</v>
      </c>
      <c r="D11" s="12" t="s">
        <v>642</v>
      </c>
      <c r="E11" s="12" t="s">
        <v>486</v>
      </c>
      <c r="F11" s="13" t="s">
        <v>349</v>
      </c>
      <c r="G11" s="14">
        <v>1</v>
      </c>
      <c r="H11" s="7">
        <v>0.77900000000000003</v>
      </c>
      <c r="I11" s="9">
        <f t="shared" si="0"/>
        <v>0.77900000000000003</v>
      </c>
      <c r="J11" s="16">
        <v>44621</v>
      </c>
    </row>
    <row r="12" spans="1:10" s="1" customFormat="1" ht="16.5" customHeight="1">
      <c r="A12" s="4" t="s">
        <v>163</v>
      </c>
      <c r="B12" s="5" t="s">
        <v>345</v>
      </c>
      <c r="C12" s="5" t="s">
        <v>346</v>
      </c>
      <c r="D12" s="4" t="s">
        <v>445</v>
      </c>
      <c r="E12" s="4" t="s">
        <v>446</v>
      </c>
      <c r="F12" s="5" t="s">
        <v>447</v>
      </c>
      <c r="G12" s="6">
        <v>0.68</v>
      </c>
      <c r="H12" s="7">
        <v>1.7257</v>
      </c>
      <c r="I12" s="9">
        <f t="shared" si="0"/>
        <v>1.173476</v>
      </c>
      <c r="J12" s="10">
        <v>44698</v>
      </c>
    </row>
    <row r="13" spans="1:10" s="1" customFormat="1" ht="16.5" customHeight="1">
      <c r="A13" s="12" t="s">
        <v>163</v>
      </c>
      <c r="B13" s="13" t="s">
        <v>345</v>
      </c>
      <c r="C13" s="13" t="s">
        <v>346</v>
      </c>
      <c r="D13" s="12" t="s">
        <v>332</v>
      </c>
      <c r="E13" s="12" t="s">
        <v>333</v>
      </c>
      <c r="F13" s="13" t="s">
        <v>448</v>
      </c>
      <c r="G13" s="14">
        <v>1.52</v>
      </c>
      <c r="H13" s="7">
        <v>1.6814</v>
      </c>
      <c r="I13" s="9">
        <f t="shared" si="0"/>
        <v>2.5557280000000002</v>
      </c>
      <c r="J13" s="16">
        <v>44698</v>
      </c>
    </row>
    <row r="14" spans="1:10" s="1" customFormat="1" ht="16.5" customHeight="1">
      <c r="A14" s="4" t="s">
        <v>163</v>
      </c>
      <c r="B14" s="5" t="s">
        <v>345</v>
      </c>
      <c r="C14" s="5" t="s">
        <v>346</v>
      </c>
      <c r="D14" s="4" t="s">
        <v>643</v>
      </c>
      <c r="E14" s="4" t="s">
        <v>644</v>
      </c>
      <c r="F14" s="5" t="s">
        <v>349</v>
      </c>
      <c r="G14" s="6">
        <v>1</v>
      </c>
      <c r="H14" s="7">
        <v>0.53</v>
      </c>
      <c r="I14" s="9">
        <f t="shared" si="0"/>
        <v>0.53</v>
      </c>
      <c r="J14" s="10">
        <v>44470</v>
      </c>
    </row>
    <row r="15" spans="1:10" s="1" customFormat="1" ht="16.5" customHeight="1">
      <c r="A15" s="12" t="s">
        <v>163</v>
      </c>
      <c r="B15" s="13" t="s">
        <v>345</v>
      </c>
      <c r="C15" s="13" t="s">
        <v>346</v>
      </c>
      <c r="D15" s="12" t="s">
        <v>645</v>
      </c>
      <c r="E15" s="12" t="s">
        <v>646</v>
      </c>
      <c r="F15" s="13" t="s">
        <v>349</v>
      </c>
      <c r="G15" s="14">
        <v>1</v>
      </c>
      <c r="H15" s="7">
        <v>1.05755528846154</v>
      </c>
      <c r="I15" s="9">
        <f t="shared" si="0"/>
        <v>1.05755528846154</v>
      </c>
      <c r="J15" s="16">
        <v>45503</v>
      </c>
    </row>
    <row r="16" spans="1:10" s="1" customFormat="1" ht="16.5" customHeight="1">
      <c r="A16" s="4" t="s">
        <v>163</v>
      </c>
      <c r="B16" s="5" t="s">
        <v>345</v>
      </c>
      <c r="C16" s="5" t="s">
        <v>346</v>
      </c>
      <c r="D16" s="4" t="s">
        <v>647</v>
      </c>
      <c r="E16" s="4" t="s">
        <v>314</v>
      </c>
      <c r="F16" s="5" t="s">
        <v>648</v>
      </c>
      <c r="G16" s="6">
        <v>3</v>
      </c>
      <c r="H16" s="7">
        <v>0.14219999999999999</v>
      </c>
      <c r="I16" s="9">
        <f t="shared" si="0"/>
        <v>0.42659999999999998</v>
      </c>
      <c r="J16" s="10">
        <v>44593</v>
      </c>
    </row>
    <row r="17" spans="1:10" s="1" customFormat="1" ht="16.5" customHeight="1">
      <c r="A17" s="12" t="s">
        <v>163</v>
      </c>
      <c r="B17" s="13" t="s">
        <v>345</v>
      </c>
      <c r="C17" s="13" t="s">
        <v>346</v>
      </c>
      <c r="D17" s="12" t="s">
        <v>463</v>
      </c>
      <c r="E17" s="12" t="s">
        <v>464</v>
      </c>
      <c r="F17" s="13" t="s">
        <v>465</v>
      </c>
      <c r="G17" s="14">
        <v>1.66E-2</v>
      </c>
      <c r="H17" s="7">
        <v>6.2127999999999997</v>
      </c>
      <c r="I17" s="9">
        <f t="shared" si="0"/>
        <v>0.10313248</v>
      </c>
      <c r="J17" s="16">
        <v>44651</v>
      </c>
    </row>
    <row r="18" spans="1:10" s="1" customFormat="1" ht="16.5" customHeight="1">
      <c r="A18" s="4" t="s">
        <v>163</v>
      </c>
      <c r="B18" s="5" t="s">
        <v>345</v>
      </c>
      <c r="C18" s="5" t="s">
        <v>346</v>
      </c>
      <c r="D18" s="4" t="s">
        <v>440</v>
      </c>
      <c r="E18" s="4" t="s">
        <v>441</v>
      </c>
      <c r="F18" s="5" t="s">
        <v>442</v>
      </c>
      <c r="G18" s="6">
        <v>6.6669999999999993E-2</v>
      </c>
      <c r="H18" s="7">
        <v>0.40350000000000003</v>
      </c>
      <c r="I18" s="9">
        <f t="shared" si="0"/>
        <v>2.6901345E-2</v>
      </c>
      <c r="J18" s="10">
        <v>44651</v>
      </c>
    </row>
    <row r="19" spans="1:10" s="1" customFormat="1" ht="16.5" customHeight="1">
      <c r="A19" s="12" t="s">
        <v>163</v>
      </c>
      <c r="B19" s="13" t="s">
        <v>345</v>
      </c>
      <c r="C19" s="13" t="s">
        <v>346</v>
      </c>
      <c r="D19" s="12" t="s">
        <v>798</v>
      </c>
      <c r="E19" s="12" t="s">
        <v>799</v>
      </c>
      <c r="F19" s="13" t="s">
        <v>800</v>
      </c>
      <c r="G19" s="14">
        <v>1</v>
      </c>
      <c r="H19" s="7">
        <v>0.36</v>
      </c>
      <c r="I19" s="9">
        <f t="shared" si="0"/>
        <v>0.36</v>
      </c>
      <c r="J19" s="16">
        <v>45650</v>
      </c>
    </row>
    <row r="20" spans="1:10">
      <c r="I20" s="11">
        <f>SUM(I2:I19)</f>
        <v>29.053268094560199</v>
      </c>
    </row>
    <row r="22" spans="1:10" s="1" customFormat="1" ht="12.75">
      <c r="A22" s="2" t="s">
        <v>336</v>
      </c>
      <c r="B22" s="2" t="s">
        <v>337</v>
      </c>
      <c r="C22" s="2" t="s">
        <v>338</v>
      </c>
      <c r="D22" s="2" t="s">
        <v>339</v>
      </c>
      <c r="E22" s="2" t="s">
        <v>340</v>
      </c>
      <c r="F22" s="2" t="s">
        <v>340</v>
      </c>
      <c r="G22" s="3" t="s">
        <v>341</v>
      </c>
      <c r="H22" s="3" t="s">
        <v>342</v>
      </c>
      <c r="I22" s="3" t="s">
        <v>343</v>
      </c>
      <c r="J22" s="8" t="s">
        <v>344</v>
      </c>
    </row>
    <row r="23" spans="1:10" s="1" customFormat="1" ht="16.5" customHeight="1">
      <c r="A23" s="4" t="s">
        <v>256</v>
      </c>
      <c r="B23" s="5" t="s">
        <v>345</v>
      </c>
      <c r="C23" s="5" t="s">
        <v>346</v>
      </c>
      <c r="D23" s="4" t="s">
        <v>652</v>
      </c>
      <c r="E23" s="4" t="s">
        <v>653</v>
      </c>
      <c r="F23" s="5" t="s">
        <v>349</v>
      </c>
      <c r="G23" s="6">
        <v>3</v>
      </c>
      <c r="H23" s="7">
        <v>0.13270000000000001</v>
      </c>
      <c r="I23" s="9">
        <f t="shared" ref="I23:I36" si="1">H23*G23</f>
        <v>0.39810000000000001</v>
      </c>
      <c r="J23" s="10">
        <v>44327</v>
      </c>
    </row>
    <row r="24" spans="1:10" s="1" customFormat="1" ht="16.5" customHeight="1">
      <c r="A24" s="12" t="s">
        <v>256</v>
      </c>
      <c r="B24" s="13" t="s">
        <v>345</v>
      </c>
      <c r="C24" s="13" t="s">
        <v>346</v>
      </c>
      <c r="D24" s="12" t="s">
        <v>654</v>
      </c>
      <c r="E24" s="12" t="s">
        <v>655</v>
      </c>
      <c r="F24" s="13" t="s">
        <v>656</v>
      </c>
      <c r="G24" s="14">
        <v>1</v>
      </c>
      <c r="H24" s="7">
        <v>2.3894000000000002</v>
      </c>
      <c r="I24" s="9">
        <f t="shared" si="1"/>
        <v>2.3894000000000002</v>
      </c>
      <c r="J24" s="16">
        <v>44328</v>
      </c>
    </row>
    <row r="25" spans="1:10" s="1" customFormat="1" ht="16.5" customHeight="1">
      <c r="A25" s="4" t="s">
        <v>256</v>
      </c>
      <c r="B25" s="5" t="s">
        <v>345</v>
      </c>
      <c r="C25" s="5" t="s">
        <v>346</v>
      </c>
      <c r="D25" s="4" t="s">
        <v>657</v>
      </c>
      <c r="E25" s="4" t="s">
        <v>471</v>
      </c>
      <c r="F25" s="5" t="s">
        <v>349</v>
      </c>
      <c r="G25" s="6">
        <v>1</v>
      </c>
      <c r="H25" s="7">
        <v>1.55695201710526</v>
      </c>
      <c r="I25" s="9">
        <f t="shared" si="1"/>
        <v>1.55695201710526</v>
      </c>
      <c r="J25" s="10">
        <v>44327</v>
      </c>
    </row>
    <row r="26" spans="1:10" s="1" customFormat="1" ht="16.5" customHeight="1">
      <c r="A26" s="12" t="s">
        <v>256</v>
      </c>
      <c r="B26" s="13" t="s">
        <v>345</v>
      </c>
      <c r="C26" s="13" t="s">
        <v>346</v>
      </c>
      <c r="D26" s="12" t="s">
        <v>658</v>
      </c>
      <c r="E26" s="12" t="s">
        <v>659</v>
      </c>
      <c r="F26" s="13" t="s">
        <v>660</v>
      </c>
      <c r="G26" s="14">
        <v>1</v>
      </c>
      <c r="H26" s="7">
        <v>0.94186514543269195</v>
      </c>
      <c r="I26" s="9">
        <f t="shared" si="1"/>
        <v>0.94186514543269195</v>
      </c>
      <c r="J26" s="16">
        <v>44327</v>
      </c>
    </row>
    <row r="27" spans="1:10" s="1" customFormat="1" ht="16.5" customHeight="1">
      <c r="A27" s="4" t="s">
        <v>256</v>
      </c>
      <c r="B27" s="5" t="s">
        <v>345</v>
      </c>
      <c r="C27" s="5" t="s">
        <v>346</v>
      </c>
      <c r="D27" s="4" t="s">
        <v>661</v>
      </c>
      <c r="E27" s="4" t="s">
        <v>662</v>
      </c>
      <c r="F27" s="5" t="s">
        <v>663</v>
      </c>
      <c r="G27" s="6">
        <v>1</v>
      </c>
      <c r="H27" s="7">
        <v>0.92870837199519196</v>
      </c>
      <c r="I27" s="9">
        <f t="shared" si="1"/>
        <v>0.92870837199519196</v>
      </c>
      <c r="J27" s="10">
        <v>44327</v>
      </c>
    </row>
    <row r="28" spans="1:10" s="1" customFormat="1" ht="16.5" customHeight="1">
      <c r="A28" s="12" t="s">
        <v>256</v>
      </c>
      <c r="B28" s="13" t="s">
        <v>345</v>
      </c>
      <c r="C28" s="13" t="s">
        <v>346</v>
      </c>
      <c r="D28" s="12" t="s">
        <v>664</v>
      </c>
      <c r="E28" s="12" t="s">
        <v>665</v>
      </c>
      <c r="F28" s="13" t="s">
        <v>666</v>
      </c>
      <c r="G28" s="14">
        <v>1</v>
      </c>
      <c r="H28" s="7">
        <v>0.94784549699519205</v>
      </c>
      <c r="I28" s="9">
        <f t="shared" si="1"/>
        <v>0.94784549699519205</v>
      </c>
      <c r="J28" s="16">
        <v>44327</v>
      </c>
    </row>
    <row r="29" spans="1:10" s="1" customFormat="1" ht="16.5" customHeight="1">
      <c r="A29" s="4" t="s">
        <v>256</v>
      </c>
      <c r="B29" s="5" t="s">
        <v>345</v>
      </c>
      <c r="C29" s="5" t="s">
        <v>346</v>
      </c>
      <c r="D29" s="4" t="s">
        <v>667</v>
      </c>
      <c r="E29" s="4" t="s">
        <v>475</v>
      </c>
      <c r="F29" s="5" t="s">
        <v>349</v>
      </c>
      <c r="G29" s="6">
        <v>1</v>
      </c>
      <c r="H29" s="7">
        <v>4.05</v>
      </c>
      <c r="I29" s="9">
        <f t="shared" si="1"/>
        <v>4.05</v>
      </c>
      <c r="J29" s="10">
        <v>44327</v>
      </c>
    </row>
    <row r="30" spans="1:10" s="1" customFormat="1" ht="16.5" customHeight="1">
      <c r="A30" s="12" t="s">
        <v>256</v>
      </c>
      <c r="B30" s="13" t="s">
        <v>345</v>
      </c>
      <c r="C30" s="13" t="s">
        <v>346</v>
      </c>
      <c r="D30" s="12" t="s">
        <v>668</v>
      </c>
      <c r="E30" s="12" t="s">
        <v>669</v>
      </c>
      <c r="F30" s="13" t="s">
        <v>349</v>
      </c>
      <c r="G30" s="14">
        <v>1</v>
      </c>
      <c r="H30" s="7">
        <v>1.437294625</v>
      </c>
      <c r="I30" s="9">
        <f t="shared" si="1"/>
        <v>1.437294625</v>
      </c>
      <c r="J30" s="16">
        <v>44327</v>
      </c>
    </row>
    <row r="31" spans="1:10" s="1" customFormat="1" ht="16.5" customHeight="1">
      <c r="A31" s="4" t="s">
        <v>256</v>
      </c>
      <c r="B31" s="5" t="s">
        <v>345</v>
      </c>
      <c r="C31" s="5" t="s">
        <v>346</v>
      </c>
      <c r="D31" s="4" t="s">
        <v>670</v>
      </c>
      <c r="E31" s="4" t="s">
        <v>671</v>
      </c>
      <c r="F31" s="5" t="s">
        <v>672</v>
      </c>
      <c r="G31" s="6">
        <v>1</v>
      </c>
      <c r="H31" s="7">
        <v>0.40974133190476197</v>
      </c>
      <c r="I31" s="9">
        <f t="shared" si="1"/>
        <v>0.40974133190476197</v>
      </c>
      <c r="J31" s="10">
        <v>44327</v>
      </c>
    </row>
    <row r="32" spans="1:10" s="1" customFormat="1" ht="16.5" customHeight="1">
      <c r="A32" s="12" t="s">
        <v>256</v>
      </c>
      <c r="B32" s="13" t="s">
        <v>345</v>
      </c>
      <c r="C32" s="13" t="s">
        <v>346</v>
      </c>
      <c r="D32" s="12" t="s">
        <v>673</v>
      </c>
      <c r="E32" s="12" t="s">
        <v>674</v>
      </c>
      <c r="F32" s="13" t="s">
        <v>349</v>
      </c>
      <c r="G32" s="14">
        <v>2</v>
      </c>
      <c r="H32" s="7">
        <v>0.12039999999999999</v>
      </c>
      <c r="I32" s="9">
        <f t="shared" si="1"/>
        <v>0.24079999999999999</v>
      </c>
      <c r="J32" s="16">
        <v>44327</v>
      </c>
    </row>
    <row r="33" spans="1:10" s="1" customFormat="1" ht="16.5" customHeight="1">
      <c r="A33" s="4" t="s">
        <v>256</v>
      </c>
      <c r="B33" s="5" t="s">
        <v>345</v>
      </c>
      <c r="C33" s="5" t="s">
        <v>346</v>
      </c>
      <c r="D33" s="4" t="s">
        <v>675</v>
      </c>
      <c r="E33" s="4" t="s">
        <v>676</v>
      </c>
      <c r="F33" s="5" t="s">
        <v>349</v>
      </c>
      <c r="G33" s="6">
        <v>1</v>
      </c>
      <c r="H33" s="7">
        <v>0.32450275409356699</v>
      </c>
      <c r="I33" s="9">
        <f t="shared" si="1"/>
        <v>0.32450275409356699</v>
      </c>
      <c r="J33" s="10">
        <v>44327</v>
      </c>
    </row>
    <row r="34" spans="1:10" s="1" customFormat="1" ht="16.5" customHeight="1">
      <c r="A34" s="12" t="s">
        <v>256</v>
      </c>
      <c r="B34" s="13" t="s">
        <v>345</v>
      </c>
      <c r="C34" s="13" t="s">
        <v>346</v>
      </c>
      <c r="D34" s="12" t="s">
        <v>677</v>
      </c>
      <c r="E34" s="12" t="s">
        <v>678</v>
      </c>
      <c r="F34" s="13" t="s">
        <v>349</v>
      </c>
      <c r="G34" s="14">
        <v>1</v>
      </c>
      <c r="H34" s="7">
        <v>0.27373901198830403</v>
      </c>
      <c r="I34" s="9">
        <f t="shared" si="1"/>
        <v>0.27373901198830403</v>
      </c>
      <c r="J34" s="16">
        <v>44327</v>
      </c>
    </row>
    <row r="35" spans="1:10" s="1" customFormat="1" ht="16.5" customHeight="1">
      <c r="A35" s="4" t="s">
        <v>256</v>
      </c>
      <c r="B35" s="5" t="s">
        <v>345</v>
      </c>
      <c r="C35" s="5" t="s">
        <v>346</v>
      </c>
      <c r="D35" s="4" t="s">
        <v>679</v>
      </c>
      <c r="E35" s="4" t="s">
        <v>680</v>
      </c>
      <c r="F35" s="5" t="s">
        <v>349</v>
      </c>
      <c r="G35" s="6">
        <v>2</v>
      </c>
      <c r="H35" s="7">
        <v>0.18647623216374301</v>
      </c>
      <c r="I35" s="9">
        <f t="shared" si="1"/>
        <v>0.37295246432748602</v>
      </c>
      <c r="J35" s="10">
        <v>44327</v>
      </c>
    </row>
    <row r="36" spans="1:10" s="1" customFormat="1" ht="16.5" customHeight="1">
      <c r="A36" s="12" t="s">
        <v>256</v>
      </c>
      <c r="B36" s="13" t="s">
        <v>345</v>
      </c>
      <c r="C36" s="13" t="s">
        <v>346</v>
      </c>
      <c r="D36" s="12" t="s">
        <v>681</v>
      </c>
      <c r="E36" s="12" t="s">
        <v>682</v>
      </c>
      <c r="F36" s="13" t="s">
        <v>683</v>
      </c>
      <c r="G36" s="14">
        <v>2</v>
      </c>
      <c r="H36" s="7">
        <v>2.1947000000000001</v>
      </c>
      <c r="I36" s="9">
        <f t="shared" si="1"/>
        <v>4.3894000000000002</v>
      </c>
      <c r="J36" s="16">
        <v>44327</v>
      </c>
    </row>
    <row r="37" spans="1:10">
      <c r="I37" s="11">
        <f>SUM(I23:I36)</f>
        <v>18.6613012188425</v>
      </c>
    </row>
  </sheetData>
  <phoneticPr fontId="20" type="noConversion"/>
  <pageMargins left="0.75" right="0.75" top="1" bottom="1" header="0.5" footer="0.5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4" workbookViewId="0">
      <selection activeCell="A43" sqref="A43:XFD47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1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4.1" customHeight="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180</v>
      </c>
      <c r="B2" s="5">
        <v>902</v>
      </c>
      <c r="C2" s="5" t="s">
        <v>346</v>
      </c>
      <c r="D2" s="4" t="s">
        <v>227</v>
      </c>
      <c r="E2" s="4" t="s">
        <v>228</v>
      </c>
      <c r="F2" s="5" t="s">
        <v>443</v>
      </c>
      <c r="G2" s="6">
        <v>1</v>
      </c>
      <c r="H2" s="7">
        <v>0.28858469243986301</v>
      </c>
      <c r="I2" s="9">
        <f t="shared" ref="I2:I26" si="0">H2*G2</f>
        <v>0.28858469243986301</v>
      </c>
      <c r="J2" s="10">
        <v>44166</v>
      </c>
    </row>
    <row r="3" spans="1:10" s="1" customFormat="1" ht="16.5" customHeight="1">
      <c r="A3" s="12" t="s">
        <v>180</v>
      </c>
      <c r="B3" s="13">
        <v>902</v>
      </c>
      <c r="C3" s="13" t="s">
        <v>346</v>
      </c>
      <c r="D3" s="12" t="s">
        <v>526</v>
      </c>
      <c r="E3" s="12" t="s">
        <v>527</v>
      </c>
      <c r="F3" s="13"/>
      <c r="G3" s="14">
        <v>1</v>
      </c>
      <c r="H3" s="7">
        <v>3.10834578384212</v>
      </c>
      <c r="I3" s="9">
        <f t="shared" si="0"/>
        <v>3.10834578384212</v>
      </c>
      <c r="J3" s="16">
        <v>44166</v>
      </c>
    </row>
    <row r="4" spans="1:10" s="1" customFormat="1" ht="16.5" customHeight="1">
      <c r="A4" s="4" t="s">
        <v>180</v>
      </c>
      <c r="B4" s="5">
        <v>902</v>
      </c>
      <c r="C4" s="5" t="s">
        <v>346</v>
      </c>
      <c r="D4" s="4" t="s">
        <v>483</v>
      </c>
      <c r="E4" s="4" t="s">
        <v>484</v>
      </c>
      <c r="F4" s="5"/>
      <c r="G4" s="6">
        <v>2</v>
      </c>
      <c r="H4" s="7">
        <v>0.24093969243986299</v>
      </c>
      <c r="I4" s="9">
        <f t="shared" si="0"/>
        <v>0.48187938487972598</v>
      </c>
      <c r="J4" s="10">
        <v>44166</v>
      </c>
    </row>
    <row r="5" spans="1:10" s="1" customFormat="1" ht="16.5" customHeight="1">
      <c r="A5" s="12" t="s">
        <v>180</v>
      </c>
      <c r="B5" s="13">
        <v>902</v>
      </c>
      <c r="C5" s="13" t="s">
        <v>346</v>
      </c>
      <c r="D5" s="12" t="s">
        <v>445</v>
      </c>
      <c r="E5" s="12" t="s">
        <v>446</v>
      </c>
      <c r="F5" s="13" t="s">
        <v>447</v>
      </c>
      <c r="G5" s="14">
        <v>0.31</v>
      </c>
      <c r="H5" s="7">
        <v>1.7257</v>
      </c>
      <c r="I5" s="9">
        <f t="shared" si="0"/>
        <v>0.53496699999999997</v>
      </c>
      <c r="J5" s="16">
        <v>44432</v>
      </c>
    </row>
    <row r="6" spans="1:10" s="1" customFormat="1" ht="16.5" customHeight="1">
      <c r="A6" s="4" t="s">
        <v>180</v>
      </c>
      <c r="B6" s="5">
        <v>902</v>
      </c>
      <c r="C6" s="5" t="s">
        <v>346</v>
      </c>
      <c r="D6" s="4" t="s">
        <v>518</v>
      </c>
      <c r="E6" s="4" t="s">
        <v>519</v>
      </c>
      <c r="F6" s="5"/>
      <c r="G6" s="6">
        <v>0.41</v>
      </c>
      <c r="H6" s="7">
        <v>0.58899999999999997</v>
      </c>
      <c r="I6" s="9">
        <f t="shared" si="0"/>
        <v>0.24149000000000001</v>
      </c>
      <c r="J6" s="10">
        <v>44470</v>
      </c>
    </row>
    <row r="7" spans="1:10" s="1" customFormat="1" ht="16.5" customHeight="1">
      <c r="A7" s="12" t="s">
        <v>180</v>
      </c>
      <c r="B7" s="13">
        <v>902</v>
      </c>
      <c r="C7" s="13" t="s">
        <v>346</v>
      </c>
      <c r="D7" s="12" t="s">
        <v>516</v>
      </c>
      <c r="E7" s="12" t="s">
        <v>517</v>
      </c>
      <c r="F7" s="13"/>
      <c r="G7" s="14">
        <v>2</v>
      </c>
      <c r="H7" s="7">
        <v>0.05</v>
      </c>
      <c r="I7" s="9">
        <f t="shared" si="0"/>
        <v>0.1</v>
      </c>
      <c r="J7" s="16">
        <v>45169</v>
      </c>
    </row>
    <row r="8" spans="1:10" s="1" customFormat="1" ht="16.5" customHeight="1">
      <c r="A8" s="4" t="s">
        <v>180</v>
      </c>
      <c r="B8" s="5">
        <v>902</v>
      </c>
      <c r="C8" s="5" t="s">
        <v>346</v>
      </c>
      <c r="D8" s="4" t="s">
        <v>332</v>
      </c>
      <c r="E8" s="4" t="s">
        <v>333</v>
      </c>
      <c r="F8" s="5" t="s">
        <v>448</v>
      </c>
      <c r="G8" s="6">
        <v>0.55000000000000004</v>
      </c>
      <c r="H8" s="7">
        <v>1.6814</v>
      </c>
      <c r="I8" s="9">
        <f t="shared" si="0"/>
        <v>0.92476999999999998</v>
      </c>
      <c r="J8" s="10">
        <v>44470</v>
      </c>
    </row>
    <row r="9" spans="1:10" s="1" customFormat="1" ht="16.5" customHeight="1">
      <c r="A9" s="12" t="s">
        <v>180</v>
      </c>
      <c r="B9" s="13">
        <v>902</v>
      </c>
      <c r="C9" s="13" t="s">
        <v>346</v>
      </c>
      <c r="D9" s="12" t="s">
        <v>520</v>
      </c>
      <c r="E9" s="12" t="s">
        <v>521</v>
      </c>
      <c r="F9" s="13" t="s">
        <v>522</v>
      </c>
      <c r="G9" s="14">
        <v>1</v>
      </c>
      <c r="H9" s="7">
        <v>0.29392022048245597</v>
      </c>
      <c r="I9" s="9">
        <f t="shared" si="0"/>
        <v>0.29392022048245597</v>
      </c>
      <c r="J9" s="16">
        <v>44166</v>
      </c>
    </row>
    <row r="10" spans="1:10" s="1" customFormat="1" ht="16.5" customHeight="1">
      <c r="A10" s="4" t="s">
        <v>180</v>
      </c>
      <c r="B10" s="5">
        <v>902</v>
      </c>
      <c r="C10" s="5" t="s">
        <v>346</v>
      </c>
      <c r="D10" s="4" t="s">
        <v>523</v>
      </c>
      <c r="E10" s="4" t="s">
        <v>524</v>
      </c>
      <c r="F10" s="5" t="s">
        <v>525</v>
      </c>
      <c r="G10" s="6">
        <v>1</v>
      </c>
      <c r="H10" s="7">
        <f>I41</f>
        <v>5.8204000000000002</v>
      </c>
      <c r="I10" s="9">
        <f t="shared" si="0"/>
        <v>5.8204000000000002</v>
      </c>
      <c r="J10" s="10">
        <v>44166</v>
      </c>
    </row>
    <row r="11" spans="1:10" s="1" customFormat="1" ht="16.5" customHeight="1">
      <c r="A11" s="12" t="s">
        <v>180</v>
      </c>
      <c r="B11" s="13">
        <v>902</v>
      </c>
      <c r="C11" s="13" t="s">
        <v>346</v>
      </c>
      <c r="D11" s="12" t="s">
        <v>513</v>
      </c>
      <c r="E11" s="12" t="s">
        <v>514</v>
      </c>
      <c r="F11" s="13" t="s">
        <v>515</v>
      </c>
      <c r="G11" s="14">
        <v>1</v>
      </c>
      <c r="H11" s="7">
        <v>0.05</v>
      </c>
      <c r="I11" s="9">
        <f t="shared" si="0"/>
        <v>0.05</v>
      </c>
      <c r="J11" s="16">
        <v>44166</v>
      </c>
    </row>
    <row r="12" spans="1:10" s="1" customFormat="1" ht="16.5" customHeight="1">
      <c r="A12" s="4" t="s">
        <v>180</v>
      </c>
      <c r="B12" s="5">
        <v>902</v>
      </c>
      <c r="C12" s="5" t="s">
        <v>346</v>
      </c>
      <c r="D12" s="4" t="s">
        <v>223</v>
      </c>
      <c r="E12" s="4" t="s">
        <v>224</v>
      </c>
      <c r="F12" s="5" t="s">
        <v>444</v>
      </c>
      <c r="G12" s="6">
        <v>8</v>
      </c>
      <c r="H12" s="7">
        <v>0.120565034394672</v>
      </c>
      <c r="I12" s="9">
        <f t="shared" si="0"/>
        <v>0.96452027515737604</v>
      </c>
      <c r="J12" s="10">
        <v>44470</v>
      </c>
    </row>
    <row r="13" spans="1:10" s="1" customFormat="1" ht="16.5" customHeight="1">
      <c r="A13" s="4" t="s">
        <v>180</v>
      </c>
      <c r="B13" s="5">
        <v>902</v>
      </c>
      <c r="C13" s="5" t="s">
        <v>346</v>
      </c>
      <c r="D13" s="4" t="s">
        <v>449</v>
      </c>
      <c r="E13" s="4" t="s">
        <v>450</v>
      </c>
      <c r="F13" s="5" t="s">
        <v>447</v>
      </c>
      <c r="G13" s="6">
        <v>0.87</v>
      </c>
      <c r="H13" s="7">
        <v>1.7257</v>
      </c>
      <c r="I13" s="9">
        <f t="shared" si="0"/>
        <v>1.5013590000000001</v>
      </c>
      <c r="J13" s="10">
        <v>43439</v>
      </c>
    </row>
    <row r="14" spans="1:10" s="1" customFormat="1" ht="16.5" customHeight="1">
      <c r="A14" s="12" t="s">
        <v>180</v>
      </c>
      <c r="B14" s="13">
        <v>902</v>
      </c>
      <c r="C14" s="13" t="s">
        <v>346</v>
      </c>
      <c r="D14" s="12" t="s">
        <v>451</v>
      </c>
      <c r="E14" s="12" t="s">
        <v>452</v>
      </c>
      <c r="F14" s="13" t="s">
        <v>448</v>
      </c>
      <c r="G14" s="14">
        <v>0.73</v>
      </c>
      <c r="H14" s="7">
        <v>1.6814</v>
      </c>
      <c r="I14" s="9">
        <f t="shared" si="0"/>
        <v>1.227422</v>
      </c>
      <c r="J14" s="16">
        <v>44432</v>
      </c>
    </row>
    <row r="15" spans="1:10" s="1" customFormat="1" ht="16.5" customHeight="1">
      <c r="A15" s="4" t="s">
        <v>180</v>
      </c>
      <c r="B15" s="5">
        <v>902</v>
      </c>
      <c r="C15" s="5" t="s">
        <v>346</v>
      </c>
      <c r="D15" s="4" t="s">
        <v>485</v>
      </c>
      <c r="E15" s="4" t="s">
        <v>486</v>
      </c>
      <c r="F15" s="5"/>
      <c r="G15" s="6">
        <v>1</v>
      </c>
      <c r="H15" s="7">
        <v>0.26550000000000001</v>
      </c>
      <c r="I15" s="9">
        <f t="shared" si="0"/>
        <v>0.26550000000000001</v>
      </c>
      <c r="J15" s="10">
        <v>44432</v>
      </c>
    </row>
    <row r="16" spans="1:10" s="1" customFormat="1" ht="16.5" customHeight="1">
      <c r="A16" s="12" t="s">
        <v>180</v>
      </c>
      <c r="B16" s="13">
        <v>902</v>
      </c>
      <c r="C16" s="13" t="s">
        <v>346</v>
      </c>
      <c r="D16" s="12" t="s">
        <v>463</v>
      </c>
      <c r="E16" s="12" t="s">
        <v>464</v>
      </c>
      <c r="F16" s="13" t="s">
        <v>465</v>
      </c>
      <c r="G16" s="14">
        <v>1.67E-2</v>
      </c>
      <c r="H16" s="7">
        <v>6.2127999999999997</v>
      </c>
      <c r="I16" s="9">
        <f t="shared" si="0"/>
        <v>0.10375376</v>
      </c>
      <c r="J16" s="16">
        <v>44173</v>
      </c>
    </row>
    <row r="17" spans="1:10" s="1" customFormat="1" ht="16.5" customHeight="1">
      <c r="A17" s="4" t="s">
        <v>180</v>
      </c>
      <c r="B17" s="5">
        <v>902</v>
      </c>
      <c r="C17" s="5" t="s">
        <v>346</v>
      </c>
      <c r="D17" s="4" t="s">
        <v>542</v>
      </c>
      <c r="E17" s="4" t="s">
        <v>543</v>
      </c>
      <c r="F17" s="5"/>
      <c r="G17" s="6">
        <v>1</v>
      </c>
      <c r="H17" s="7">
        <v>2.25664E-2</v>
      </c>
      <c r="I17" s="9">
        <f t="shared" si="0"/>
        <v>2.25664E-2</v>
      </c>
      <c r="J17" s="10">
        <v>44746</v>
      </c>
    </row>
    <row r="18" spans="1:10" s="1" customFormat="1" ht="16.5" customHeight="1">
      <c r="A18" s="12" t="s">
        <v>180</v>
      </c>
      <c r="B18" s="13">
        <v>902</v>
      </c>
      <c r="C18" s="13" t="s">
        <v>346</v>
      </c>
      <c r="D18" s="12" t="s">
        <v>536</v>
      </c>
      <c r="E18" s="12" t="s">
        <v>537</v>
      </c>
      <c r="F18" s="13" t="s">
        <v>538</v>
      </c>
      <c r="G18" s="14">
        <v>1</v>
      </c>
      <c r="H18" s="7">
        <v>0.40360000000000001</v>
      </c>
      <c r="I18" s="9">
        <f t="shared" si="0"/>
        <v>0.40360000000000001</v>
      </c>
      <c r="J18" s="16">
        <v>44166</v>
      </c>
    </row>
    <row r="19" spans="1:10" s="1" customFormat="1" ht="16.5" customHeight="1">
      <c r="A19" s="4" t="s">
        <v>180</v>
      </c>
      <c r="B19" s="5">
        <v>902</v>
      </c>
      <c r="C19" s="5" t="s">
        <v>346</v>
      </c>
      <c r="D19" s="4" t="s">
        <v>1141</v>
      </c>
      <c r="E19" s="4" t="s">
        <v>540</v>
      </c>
      <c r="F19" s="5" t="s">
        <v>1142</v>
      </c>
      <c r="G19" s="6">
        <v>1</v>
      </c>
      <c r="H19" s="7">
        <v>0.35</v>
      </c>
      <c r="I19" s="9">
        <f t="shared" si="0"/>
        <v>0.35</v>
      </c>
      <c r="J19" s="10">
        <v>44166</v>
      </c>
    </row>
    <row r="20" spans="1:10" s="1" customFormat="1" ht="16.5" customHeight="1">
      <c r="A20" s="12" t="s">
        <v>180</v>
      </c>
      <c r="B20" s="13">
        <v>902</v>
      </c>
      <c r="C20" s="13" t="s">
        <v>346</v>
      </c>
      <c r="D20" s="12" t="s">
        <v>530</v>
      </c>
      <c r="E20" s="12" t="s">
        <v>531</v>
      </c>
      <c r="F20" s="13"/>
      <c r="G20" s="14">
        <v>1</v>
      </c>
      <c r="H20" s="7">
        <v>0.16491114688644701</v>
      </c>
      <c r="I20" s="9">
        <f t="shared" si="0"/>
        <v>0.16491114688644701</v>
      </c>
      <c r="J20" s="16">
        <v>45169</v>
      </c>
    </row>
    <row r="21" spans="1:10" s="1" customFormat="1" ht="16.5" customHeight="1">
      <c r="A21" s="4" t="s">
        <v>180</v>
      </c>
      <c r="B21" s="5">
        <v>902</v>
      </c>
      <c r="C21" s="5" t="s">
        <v>346</v>
      </c>
      <c r="D21" s="4" t="s">
        <v>1143</v>
      </c>
      <c r="E21" s="4" t="s">
        <v>529</v>
      </c>
      <c r="F21" s="5" t="s">
        <v>1144</v>
      </c>
      <c r="G21" s="6">
        <v>1</v>
      </c>
      <c r="H21" s="7">
        <v>2.3748288915071201</v>
      </c>
      <c r="I21" s="9">
        <f t="shared" si="0"/>
        <v>2.3748288915071201</v>
      </c>
      <c r="J21" s="10">
        <v>44166</v>
      </c>
    </row>
    <row r="22" spans="1:10" s="1" customFormat="1" ht="16.5" customHeight="1">
      <c r="A22" s="12" t="s">
        <v>180</v>
      </c>
      <c r="B22" s="13">
        <v>902</v>
      </c>
      <c r="C22" s="13" t="s">
        <v>346</v>
      </c>
      <c r="D22" s="12" t="s">
        <v>487</v>
      </c>
      <c r="E22" s="12" t="s">
        <v>488</v>
      </c>
      <c r="F22" s="13" t="s">
        <v>489</v>
      </c>
      <c r="G22" s="14">
        <v>2</v>
      </c>
      <c r="H22" s="7">
        <v>0.1862</v>
      </c>
      <c r="I22" s="9">
        <f t="shared" si="0"/>
        <v>0.37240000000000001</v>
      </c>
      <c r="J22" s="16">
        <v>44166</v>
      </c>
    </row>
    <row r="23" spans="1:10" s="1" customFormat="1" ht="16.5" customHeight="1">
      <c r="A23" s="4" t="s">
        <v>180</v>
      </c>
      <c r="B23" s="5">
        <v>902</v>
      </c>
      <c r="C23" s="5" t="s">
        <v>346</v>
      </c>
      <c r="D23" s="4" t="s">
        <v>532</v>
      </c>
      <c r="E23" s="4" t="s">
        <v>533</v>
      </c>
      <c r="F23" s="5"/>
      <c r="G23" s="6">
        <v>1</v>
      </c>
      <c r="H23" s="7">
        <f>I47</f>
        <v>3.5574134056776598</v>
      </c>
      <c r="I23" s="9">
        <f t="shared" si="0"/>
        <v>3.5574134056776598</v>
      </c>
      <c r="J23" s="10">
        <v>45169</v>
      </c>
    </row>
    <row r="24" spans="1:10" s="1" customFormat="1" ht="16.5" customHeight="1">
      <c r="A24" s="4" t="s">
        <v>180</v>
      </c>
      <c r="B24" s="5">
        <v>902</v>
      </c>
      <c r="C24" s="5" t="s">
        <v>346</v>
      </c>
      <c r="D24" s="4" t="s">
        <v>534</v>
      </c>
      <c r="E24" s="4" t="s">
        <v>535</v>
      </c>
      <c r="F24" s="5"/>
      <c r="G24" s="6">
        <v>1</v>
      </c>
      <c r="H24" s="7">
        <v>0.26</v>
      </c>
      <c r="I24" s="9">
        <f t="shared" si="0"/>
        <v>0.26</v>
      </c>
      <c r="J24" s="10">
        <v>44166</v>
      </c>
    </row>
    <row r="25" spans="1:10" s="1" customFormat="1" ht="16.5" customHeight="1">
      <c r="A25" s="12" t="s">
        <v>180</v>
      </c>
      <c r="B25" s="13">
        <v>902</v>
      </c>
      <c r="C25" s="13" t="s">
        <v>346</v>
      </c>
      <c r="D25" s="12" t="s">
        <v>229</v>
      </c>
      <c r="E25" s="12" t="s">
        <v>230</v>
      </c>
      <c r="F25" s="13"/>
      <c r="G25" s="14">
        <v>1</v>
      </c>
      <c r="H25" s="7">
        <v>0.35</v>
      </c>
      <c r="I25" s="9">
        <f t="shared" si="0"/>
        <v>0.35</v>
      </c>
      <c r="J25" s="16">
        <v>44470</v>
      </c>
    </row>
    <row r="26" spans="1:10" s="1" customFormat="1" ht="16.5" customHeight="1">
      <c r="A26" s="4" t="s">
        <v>180</v>
      </c>
      <c r="B26" s="5">
        <v>902</v>
      </c>
      <c r="C26" s="5" t="s">
        <v>346</v>
      </c>
      <c r="D26" s="4" t="s">
        <v>440</v>
      </c>
      <c r="E26" s="4" t="s">
        <v>441</v>
      </c>
      <c r="F26" s="5" t="s">
        <v>442</v>
      </c>
      <c r="G26" s="6">
        <v>0.05</v>
      </c>
      <c r="H26" s="7">
        <v>0.40350000000000003</v>
      </c>
      <c r="I26" s="9">
        <f t="shared" si="0"/>
        <v>2.0174999999999998E-2</v>
      </c>
      <c r="J26" s="10">
        <v>44173</v>
      </c>
    </row>
    <row r="27" spans="1:10">
      <c r="I27" s="11">
        <f>SUM(I2:I26)</f>
        <v>23.782806960872801</v>
      </c>
    </row>
    <row r="29" spans="1:10" s="1" customFormat="1" ht="12.75">
      <c r="A29" s="2" t="s">
        <v>336</v>
      </c>
      <c r="B29" s="2" t="s">
        <v>337</v>
      </c>
      <c r="C29" s="2" t="s">
        <v>338</v>
      </c>
      <c r="D29" s="2" t="s">
        <v>339</v>
      </c>
      <c r="E29" s="2" t="s">
        <v>340</v>
      </c>
      <c r="F29" s="2" t="s">
        <v>340</v>
      </c>
      <c r="G29" s="3" t="s">
        <v>341</v>
      </c>
      <c r="H29" s="3" t="s">
        <v>342</v>
      </c>
      <c r="I29" s="3" t="s">
        <v>343</v>
      </c>
      <c r="J29" s="8" t="s">
        <v>344</v>
      </c>
    </row>
    <row r="30" spans="1:10" s="1" customFormat="1" ht="16.5" customHeight="1">
      <c r="A30" s="4" t="s">
        <v>523</v>
      </c>
      <c r="B30" s="5" t="s">
        <v>345</v>
      </c>
      <c r="C30" s="5" t="s">
        <v>346</v>
      </c>
      <c r="D30" s="4" t="s">
        <v>544</v>
      </c>
      <c r="E30" s="4" t="s">
        <v>545</v>
      </c>
      <c r="F30" s="5" t="s">
        <v>546</v>
      </c>
      <c r="G30" s="6">
        <v>2</v>
      </c>
      <c r="H30" s="7">
        <v>0.05</v>
      </c>
      <c r="I30" s="9">
        <f t="shared" ref="I30:I40" si="1">H30*G30</f>
        <v>0.1</v>
      </c>
      <c r="J30" s="10">
        <v>44136</v>
      </c>
    </row>
    <row r="31" spans="1:10" s="1" customFormat="1" ht="16.5" customHeight="1">
      <c r="A31" s="12" t="s">
        <v>523</v>
      </c>
      <c r="B31" s="13" t="s">
        <v>345</v>
      </c>
      <c r="C31" s="13" t="s">
        <v>346</v>
      </c>
      <c r="D31" s="12" t="s">
        <v>547</v>
      </c>
      <c r="E31" s="12" t="s">
        <v>548</v>
      </c>
      <c r="F31" s="13" t="s">
        <v>349</v>
      </c>
      <c r="G31" s="14">
        <v>1</v>
      </c>
      <c r="H31" s="7">
        <v>1.05</v>
      </c>
      <c r="I31" s="9">
        <f t="shared" si="1"/>
        <v>1.05</v>
      </c>
      <c r="J31" s="16">
        <v>44136</v>
      </c>
    </row>
    <row r="32" spans="1:10" s="1" customFormat="1" ht="16.5" customHeight="1">
      <c r="A32" s="4" t="s">
        <v>523</v>
      </c>
      <c r="B32" s="5" t="s">
        <v>345</v>
      </c>
      <c r="C32" s="5" t="s">
        <v>346</v>
      </c>
      <c r="D32" s="4" t="s">
        <v>549</v>
      </c>
      <c r="E32" s="4" t="s">
        <v>550</v>
      </c>
      <c r="F32" s="5" t="s">
        <v>349</v>
      </c>
      <c r="G32" s="6">
        <v>1</v>
      </c>
      <c r="H32" s="7">
        <v>0.64</v>
      </c>
      <c r="I32" s="9">
        <f t="shared" si="1"/>
        <v>0.64</v>
      </c>
      <c r="J32" s="10">
        <v>44136</v>
      </c>
    </row>
    <row r="33" spans="1:10" s="1" customFormat="1" ht="16.5" customHeight="1">
      <c r="A33" s="12" t="s">
        <v>523</v>
      </c>
      <c r="B33" s="13" t="s">
        <v>345</v>
      </c>
      <c r="C33" s="13" t="s">
        <v>346</v>
      </c>
      <c r="D33" s="12" t="s">
        <v>551</v>
      </c>
      <c r="E33" s="12" t="s">
        <v>552</v>
      </c>
      <c r="F33" s="13" t="s">
        <v>349</v>
      </c>
      <c r="G33" s="14">
        <v>1</v>
      </c>
      <c r="H33" s="7">
        <v>0.63</v>
      </c>
      <c r="I33" s="9">
        <f t="shared" si="1"/>
        <v>0.63</v>
      </c>
      <c r="J33" s="16">
        <v>44136</v>
      </c>
    </row>
    <row r="34" spans="1:10" s="1" customFormat="1" ht="16.5" customHeight="1">
      <c r="A34" s="4" t="s">
        <v>523</v>
      </c>
      <c r="B34" s="5" t="s">
        <v>345</v>
      </c>
      <c r="C34" s="5" t="s">
        <v>346</v>
      </c>
      <c r="D34" s="4" t="s">
        <v>553</v>
      </c>
      <c r="E34" s="4" t="s">
        <v>554</v>
      </c>
      <c r="F34" s="5" t="s">
        <v>349</v>
      </c>
      <c r="G34" s="6">
        <v>1</v>
      </c>
      <c r="H34" s="7">
        <v>0.57999999999999996</v>
      </c>
      <c r="I34" s="9">
        <f t="shared" si="1"/>
        <v>0.57999999999999996</v>
      </c>
      <c r="J34" s="10">
        <v>44136</v>
      </c>
    </row>
    <row r="35" spans="1:10" s="1" customFormat="1" ht="16.5" customHeight="1">
      <c r="A35" s="12" t="s">
        <v>523</v>
      </c>
      <c r="B35" s="13" t="s">
        <v>345</v>
      </c>
      <c r="C35" s="13" t="s">
        <v>346</v>
      </c>
      <c r="D35" s="12" t="s">
        <v>555</v>
      </c>
      <c r="E35" s="12" t="s">
        <v>556</v>
      </c>
      <c r="F35" s="13" t="s">
        <v>349</v>
      </c>
      <c r="G35" s="14">
        <v>1</v>
      </c>
      <c r="H35" s="7">
        <v>0.59</v>
      </c>
      <c r="I35" s="9">
        <f t="shared" si="1"/>
        <v>0.59</v>
      </c>
      <c r="J35" s="16">
        <v>44136</v>
      </c>
    </row>
    <row r="36" spans="1:10" s="1" customFormat="1" ht="16.5" customHeight="1">
      <c r="A36" s="4" t="s">
        <v>523</v>
      </c>
      <c r="B36" s="5" t="s">
        <v>345</v>
      </c>
      <c r="C36" s="5" t="s">
        <v>346</v>
      </c>
      <c r="D36" s="4" t="s">
        <v>557</v>
      </c>
      <c r="E36" s="4" t="s">
        <v>558</v>
      </c>
      <c r="F36" s="5" t="s">
        <v>349</v>
      </c>
      <c r="G36" s="6">
        <v>1</v>
      </c>
      <c r="H36" s="7">
        <v>0.4</v>
      </c>
      <c r="I36" s="9">
        <f t="shared" si="1"/>
        <v>0.4</v>
      </c>
      <c r="J36" s="10">
        <v>44136</v>
      </c>
    </row>
    <row r="37" spans="1:10" s="1" customFormat="1" ht="16.5" customHeight="1">
      <c r="A37" s="12" t="s">
        <v>523</v>
      </c>
      <c r="B37" s="13" t="s">
        <v>345</v>
      </c>
      <c r="C37" s="13" t="s">
        <v>346</v>
      </c>
      <c r="D37" s="12" t="s">
        <v>559</v>
      </c>
      <c r="E37" s="12" t="s">
        <v>560</v>
      </c>
      <c r="F37" s="13" t="s">
        <v>349</v>
      </c>
      <c r="G37" s="14">
        <v>1</v>
      </c>
      <c r="H37" s="7">
        <v>0.4</v>
      </c>
      <c r="I37" s="9">
        <f t="shared" si="1"/>
        <v>0.4</v>
      </c>
      <c r="J37" s="16">
        <v>44136</v>
      </c>
    </row>
    <row r="38" spans="1:10" s="1" customFormat="1" ht="16.5" customHeight="1">
      <c r="A38" s="4" t="s">
        <v>523</v>
      </c>
      <c r="B38" s="5" t="s">
        <v>345</v>
      </c>
      <c r="C38" s="5" t="s">
        <v>346</v>
      </c>
      <c r="D38" s="4" t="s">
        <v>561</v>
      </c>
      <c r="E38" s="4" t="s">
        <v>562</v>
      </c>
      <c r="F38" s="5" t="s">
        <v>563</v>
      </c>
      <c r="G38" s="6">
        <v>4</v>
      </c>
      <c r="H38" s="7">
        <v>0.1196</v>
      </c>
      <c r="I38" s="9">
        <f t="shared" si="1"/>
        <v>0.47839999999999999</v>
      </c>
      <c r="J38" s="10">
        <v>44136</v>
      </c>
    </row>
    <row r="39" spans="1:10" s="1" customFormat="1" ht="16.5" customHeight="1">
      <c r="A39" s="12" t="s">
        <v>523</v>
      </c>
      <c r="B39" s="13" t="s">
        <v>345</v>
      </c>
      <c r="C39" s="13" t="s">
        <v>346</v>
      </c>
      <c r="D39" s="12" t="s">
        <v>564</v>
      </c>
      <c r="E39" s="12" t="s">
        <v>565</v>
      </c>
      <c r="F39" s="13" t="s">
        <v>566</v>
      </c>
      <c r="G39" s="14">
        <v>4</v>
      </c>
      <c r="H39" s="7">
        <v>0.16300000000000001</v>
      </c>
      <c r="I39" s="9">
        <f t="shared" si="1"/>
        <v>0.65200000000000002</v>
      </c>
      <c r="J39" s="16">
        <v>44424</v>
      </c>
    </row>
    <row r="40" spans="1:10" s="1" customFormat="1" ht="16.5" customHeight="1">
      <c r="A40" s="4" t="s">
        <v>523</v>
      </c>
      <c r="B40" s="5" t="s">
        <v>345</v>
      </c>
      <c r="C40" s="5" t="s">
        <v>346</v>
      </c>
      <c r="D40" s="4" t="s">
        <v>567</v>
      </c>
      <c r="E40" s="4" t="s">
        <v>568</v>
      </c>
      <c r="F40" s="5" t="s">
        <v>349</v>
      </c>
      <c r="G40" s="6">
        <v>2</v>
      </c>
      <c r="H40" s="7">
        <v>0.15</v>
      </c>
      <c r="I40" s="9">
        <f t="shared" si="1"/>
        <v>0.3</v>
      </c>
      <c r="J40" s="10">
        <v>44561</v>
      </c>
    </row>
    <row r="41" spans="1:10">
      <c r="I41" s="11">
        <f>SUM(I28:I40)</f>
        <v>5.8204000000000002</v>
      </c>
    </row>
    <row r="43" spans="1:10" s="1" customFormat="1" ht="12.75">
      <c r="A43" s="2" t="s">
        <v>336</v>
      </c>
      <c r="B43" s="2" t="s">
        <v>337</v>
      </c>
      <c r="C43" s="2" t="s">
        <v>338</v>
      </c>
      <c r="D43" s="2" t="s">
        <v>339</v>
      </c>
      <c r="E43" s="2" t="s">
        <v>340</v>
      </c>
      <c r="F43" s="2" t="s">
        <v>340</v>
      </c>
      <c r="G43" s="3" t="s">
        <v>341</v>
      </c>
      <c r="H43" s="3" t="s">
        <v>342</v>
      </c>
      <c r="I43" s="3" t="s">
        <v>343</v>
      </c>
      <c r="J43" s="8" t="s">
        <v>344</v>
      </c>
    </row>
    <row r="44" spans="1:10" s="1" customFormat="1" ht="16.5" customHeight="1">
      <c r="A44" s="4" t="s">
        <v>532</v>
      </c>
      <c r="B44" s="5" t="s">
        <v>345</v>
      </c>
      <c r="C44" s="5" t="s">
        <v>346</v>
      </c>
      <c r="D44" s="4" t="s">
        <v>569</v>
      </c>
      <c r="E44" s="4" t="s">
        <v>570</v>
      </c>
      <c r="F44" s="5" t="s">
        <v>349</v>
      </c>
      <c r="G44" s="6">
        <v>1</v>
      </c>
      <c r="H44" s="7">
        <v>0.291913405677656</v>
      </c>
      <c r="I44" s="9">
        <f t="shared" ref="I44:I46" si="2">H44*G44</f>
        <v>0.291913405677656</v>
      </c>
      <c r="J44" s="10">
        <v>44835</v>
      </c>
    </row>
    <row r="45" spans="1:10" s="1" customFormat="1" ht="16.5" customHeight="1">
      <c r="A45" s="12" t="s">
        <v>532</v>
      </c>
      <c r="B45" s="13" t="s">
        <v>345</v>
      </c>
      <c r="C45" s="13" t="s">
        <v>346</v>
      </c>
      <c r="D45" s="12" t="s">
        <v>571</v>
      </c>
      <c r="E45" s="12" t="s">
        <v>572</v>
      </c>
      <c r="F45" s="13" t="s">
        <v>349</v>
      </c>
      <c r="G45" s="14">
        <v>1</v>
      </c>
      <c r="H45" s="7">
        <v>3</v>
      </c>
      <c r="I45" s="9">
        <f t="shared" si="2"/>
        <v>3</v>
      </c>
      <c r="J45" s="16">
        <v>44835</v>
      </c>
    </row>
    <row r="46" spans="1:10" s="1" customFormat="1" ht="16.5" customHeight="1">
      <c r="A46" s="4" t="s">
        <v>532</v>
      </c>
      <c r="B46" s="5" t="s">
        <v>345</v>
      </c>
      <c r="C46" s="5" t="s">
        <v>346</v>
      </c>
      <c r="D46" s="4" t="s">
        <v>573</v>
      </c>
      <c r="E46" s="4" t="s">
        <v>574</v>
      </c>
      <c r="F46" s="5" t="s">
        <v>575</v>
      </c>
      <c r="G46" s="6">
        <v>1</v>
      </c>
      <c r="H46" s="7">
        <v>0.26550000000000001</v>
      </c>
      <c r="I46" s="9">
        <f t="shared" si="2"/>
        <v>0.26550000000000001</v>
      </c>
      <c r="J46" s="10">
        <v>44835</v>
      </c>
    </row>
    <row r="47" spans="1:10">
      <c r="I47" s="11">
        <f>SUM(I44:I46)</f>
        <v>3.5574134056776598</v>
      </c>
    </row>
  </sheetData>
  <phoneticPr fontId="2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4" workbookViewId="0">
      <selection activeCell="A20" sqref="A20:XFD35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2.875" customWidth="1"/>
    <col min="6" max="6" width="10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40</v>
      </c>
      <c r="B2" s="5" t="s">
        <v>345</v>
      </c>
      <c r="C2" s="5" t="s">
        <v>346</v>
      </c>
      <c r="D2" s="4" t="s">
        <v>633</v>
      </c>
      <c r="E2" s="4" t="s">
        <v>634</v>
      </c>
      <c r="F2" s="5" t="s">
        <v>635</v>
      </c>
      <c r="G2" s="6">
        <v>2</v>
      </c>
      <c r="H2" s="7">
        <v>0.05</v>
      </c>
      <c r="I2" s="9">
        <f t="shared" ref="I2:I17" si="0">H2*G2</f>
        <v>0.1</v>
      </c>
      <c r="J2" s="10">
        <v>45650</v>
      </c>
    </row>
    <row r="3" spans="1:10" s="1" customFormat="1" ht="16.5" customHeight="1">
      <c r="A3" s="12" t="s">
        <v>40</v>
      </c>
      <c r="B3" s="13" t="s">
        <v>345</v>
      </c>
      <c r="C3" s="13" t="s">
        <v>346</v>
      </c>
      <c r="D3" s="12" t="s">
        <v>636</v>
      </c>
      <c r="E3" s="12" t="s">
        <v>637</v>
      </c>
      <c r="F3" s="13" t="s">
        <v>349</v>
      </c>
      <c r="G3" s="14">
        <v>0.35</v>
      </c>
      <c r="H3" s="7">
        <v>0.28318599999999999</v>
      </c>
      <c r="I3" s="9">
        <f t="shared" si="0"/>
        <v>9.9115099999999998E-2</v>
      </c>
      <c r="J3" s="16">
        <v>44835</v>
      </c>
    </row>
    <row r="4" spans="1:10" s="1" customFormat="1" ht="16.5" customHeight="1">
      <c r="A4" s="4" t="s">
        <v>40</v>
      </c>
      <c r="B4" s="5" t="s">
        <v>345</v>
      </c>
      <c r="C4" s="5" t="s">
        <v>346</v>
      </c>
      <c r="D4" s="4" t="s">
        <v>227</v>
      </c>
      <c r="E4" s="4" t="s">
        <v>228</v>
      </c>
      <c r="F4" s="5" t="s">
        <v>443</v>
      </c>
      <c r="G4" s="6">
        <v>2</v>
      </c>
      <c r="H4" s="7">
        <v>0.28858469243986301</v>
      </c>
      <c r="I4" s="9">
        <f t="shared" si="0"/>
        <v>0.57716938487972602</v>
      </c>
      <c r="J4" s="10">
        <v>44337</v>
      </c>
    </row>
    <row r="5" spans="1:10" s="1" customFormat="1" ht="16.5" customHeight="1">
      <c r="A5" s="12" t="s">
        <v>40</v>
      </c>
      <c r="B5" s="13" t="s">
        <v>345</v>
      </c>
      <c r="C5" s="13" t="s">
        <v>346</v>
      </c>
      <c r="D5" s="12" t="s">
        <v>223</v>
      </c>
      <c r="E5" s="12" t="s">
        <v>224</v>
      </c>
      <c r="F5" s="13" t="s">
        <v>444</v>
      </c>
      <c r="G5" s="14">
        <v>7</v>
      </c>
      <c r="H5" s="7">
        <v>0.120565034394672</v>
      </c>
      <c r="I5" s="9">
        <f t="shared" si="0"/>
        <v>0.84395524076270401</v>
      </c>
      <c r="J5" s="16">
        <v>44593</v>
      </c>
    </row>
    <row r="6" spans="1:10" s="1" customFormat="1" ht="16.5" customHeight="1">
      <c r="A6" s="4" t="s">
        <v>40</v>
      </c>
      <c r="B6" s="5" t="s">
        <v>345</v>
      </c>
      <c r="C6" s="5" t="s">
        <v>346</v>
      </c>
      <c r="D6" s="4" t="s">
        <v>638</v>
      </c>
      <c r="E6" s="4" t="s">
        <v>639</v>
      </c>
      <c r="F6" s="5" t="s">
        <v>482</v>
      </c>
      <c r="G6" s="6">
        <v>1</v>
      </c>
      <c r="H6" s="7">
        <v>1.43</v>
      </c>
      <c r="I6" s="9">
        <f t="shared" si="0"/>
        <v>1.43</v>
      </c>
      <c r="J6" s="10">
        <v>44835</v>
      </c>
    </row>
    <row r="7" spans="1:10" s="1" customFormat="1" ht="16.5" customHeight="1">
      <c r="A7" s="12" t="s">
        <v>40</v>
      </c>
      <c r="B7" s="13" t="s">
        <v>345</v>
      </c>
      <c r="C7" s="13" t="s">
        <v>346</v>
      </c>
      <c r="D7" s="12" t="s">
        <v>640</v>
      </c>
      <c r="E7" s="12" t="s">
        <v>641</v>
      </c>
      <c r="F7" s="13" t="s">
        <v>349</v>
      </c>
      <c r="G7" s="14">
        <v>1</v>
      </c>
      <c r="H7" s="7">
        <v>0.37294327100840302</v>
      </c>
      <c r="I7" s="9">
        <f t="shared" si="0"/>
        <v>0.37294327100840302</v>
      </c>
      <c r="J7" s="16">
        <v>44621</v>
      </c>
    </row>
    <row r="8" spans="1:10" s="1" customFormat="1" ht="16.5" customHeight="1">
      <c r="A8" s="4" t="s">
        <v>40</v>
      </c>
      <c r="B8" s="5" t="s">
        <v>345</v>
      </c>
      <c r="C8" s="5" t="s">
        <v>346</v>
      </c>
      <c r="D8" s="4" t="s">
        <v>256</v>
      </c>
      <c r="E8" s="4" t="s">
        <v>257</v>
      </c>
      <c r="F8" s="5" t="s">
        <v>349</v>
      </c>
      <c r="G8" s="6">
        <v>1</v>
      </c>
      <c r="H8" s="7">
        <f>I35</f>
        <v>18.6613012188425</v>
      </c>
      <c r="I8" s="9">
        <f t="shared" si="0"/>
        <v>18.6613012188425</v>
      </c>
      <c r="J8" s="10">
        <v>44337</v>
      </c>
    </row>
    <row r="9" spans="1:10" s="1" customFormat="1" ht="16.5" customHeight="1">
      <c r="A9" s="12" t="s">
        <v>40</v>
      </c>
      <c r="B9" s="13" t="s">
        <v>345</v>
      </c>
      <c r="C9" s="13" t="s">
        <v>346</v>
      </c>
      <c r="D9" s="12" t="s">
        <v>642</v>
      </c>
      <c r="E9" s="12" t="s">
        <v>486</v>
      </c>
      <c r="F9" s="13" t="s">
        <v>349</v>
      </c>
      <c r="G9" s="14">
        <v>1</v>
      </c>
      <c r="H9" s="7">
        <v>0.77900000000000003</v>
      </c>
      <c r="I9" s="9">
        <f t="shared" si="0"/>
        <v>0.77900000000000003</v>
      </c>
      <c r="J9" s="16">
        <v>44621</v>
      </c>
    </row>
    <row r="10" spans="1:10" s="1" customFormat="1" ht="16.5" customHeight="1">
      <c r="A10" s="4" t="s">
        <v>40</v>
      </c>
      <c r="B10" s="5" t="s">
        <v>345</v>
      </c>
      <c r="C10" s="5" t="s">
        <v>346</v>
      </c>
      <c r="D10" s="4" t="s">
        <v>445</v>
      </c>
      <c r="E10" s="4" t="s">
        <v>446</v>
      </c>
      <c r="F10" s="5" t="s">
        <v>447</v>
      </c>
      <c r="G10" s="6">
        <v>0.95</v>
      </c>
      <c r="H10" s="7">
        <v>1.7257</v>
      </c>
      <c r="I10" s="9">
        <f t="shared" si="0"/>
        <v>1.6394150000000001</v>
      </c>
      <c r="J10" s="10">
        <v>44593</v>
      </c>
    </row>
    <row r="11" spans="1:10" s="1" customFormat="1" ht="16.5" customHeight="1">
      <c r="A11" s="12" t="s">
        <v>40</v>
      </c>
      <c r="B11" s="13" t="s">
        <v>345</v>
      </c>
      <c r="C11" s="13" t="s">
        <v>346</v>
      </c>
      <c r="D11" s="12" t="s">
        <v>332</v>
      </c>
      <c r="E11" s="12" t="s">
        <v>333</v>
      </c>
      <c r="F11" s="13" t="s">
        <v>448</v>
      </c>
      <c r="G11" s="14">
        <v>1.4</v>
      </c>
      <c r="H11" s="7">
        <v>1.6814</v>
      </c>
      <c r="I11" s="9">
        <f t="shared" si="0"/>
        <v>2.3539599999999998</v>
      </c>
      <c r="J11" s="16">
        <v>44835</v>
      </c>
    </row>
    <row r="12" spans="1:10" s="1" customFormat="1" ht="16.5" customHeight="1">
      <c r="A12" s="4" t="s">
        <v>40</v>
      </c>
      <c r="B12" s="5" t="s">
        <v>345</v>
      </c>
      <c r="C12" s="5" t="s">
        <v>346</v>
      </c>
      <c r="D12" s="4" t="s">
        <v>643</v>
      </c>
      <c r="E12" s="4" t="s">
        <v>644</v>
      </c>
      <c r="F12" s="5" t="s">
        <v>349</v>
      </c>
      <c r="G12" s="6">
        <v>1</v>
      </c>
      <c r="H12" s="7">
        <v>0.53</v>
      </c>
      <c r="I12" s="9">
        <f t="shared" si="0"/>
        <v>0.53</v>
      </c>
      <c r="J12" s="10">
        <v>44593</v>
      </c>
    </row>
    <row r="13" spans="1:10" s="1" customFormat="1" ht="16.5" customHeight="1">
      <c r="A13" s="12" t="s">
        <v>40</v>
      </c>
      <c r="B13" s="13" t="s">
        <v>345</v>
      </c>
      <c r="C13" s="13" t="s">
        <v>346</v>
      </c>
      <c r="D13" s="12" t="s">
        <v>645</v>
      </c>
      <c r="E13" s="12" t="s">
        <v>646</v>
      </c>
      <c r="F13" s="13" t="s">
        <v>349</v>
      </c>
      <c r="G13" s="14">
        <v>1</v>
      </c>
      <c r="H13" s="7">
        <v>1.05755528846154</v>
      </c>
      <c r="I13" s="9">
        <f t="shared" si="0"/>
        <v>1.05755528846154</v>
      </c>
      <c r="J13" s="16">
        <v>45503</v>
      </c>
    </row>
    <row r="14" spans="1:10" s="1" customFormat="1" ht="16.5" customHeight="1">
      <c r="A14" s="4" t="s">
        <v>40</v>
      </c>
      <c r="B14" s="5" t="s">
        <v>345</v>
      </c>
      <c r="C14" s="5" t="s">
        <v>346</v>
      </c>
      <c r="D14" s="4" t="s">
        <v>647</v>
      </c>
      <c r="E14" s="4" t="s">
        <v>314</v>
      </c>
      <c r="F14" s="5" t="s">
        <v>648</v>
      </c>
      <c r="G14" s="6">
        <v>2</v>
      </c>
      <c r="H14" s="7">
        <v>0.14219999999999999</v>
      </c>
      <c r="I14" s="9">
        <f t="shared" si="0"/>
        <v>0.28439999999999999</v>
      </c>
      <c r="J14" s="10">
        <v>44593</v>
      </c>
    </row>
    <row r="15" spans="1:10" s="1" customFormat="1" ht="16.5" customHeight="1">
      <c r="A15" s="12" t="s">
        <v>40</v>
      </c>
      <c r="B15" s="13" t="s">
        <v>345</v>
      </c>
      <c r="C15" s="13" t="s">
        <v>346</v>
      </c>
      <c r="D15" s="12" t="s">
        <v>463</v>
      </c>
      <c r="E15" s="12" t="s">
        <v>464</v>
      </c>
      <c r="F15" s="13" t="s">
        <v>465</v>
      </c>
      <c r="G15" s="14">
        <v>1.67E-2</v>
      </c>
      <c r="H15" s="7">
        <v>6.2127999999999997</v>
      </c>
      <c r="I15" s="9">
        <f t="shared" si="0"/>
        <v>0.10375376</v>
      </c>
      <c r="J15" s="16">
        <v>45139</v>
      </c>
    </row>
    <row r="16" spans="1:10" s="1" customFormat="1" ht="16.5" customHeight="1">
      <c r="A16" s="4" t="s">
        <v>40</v>
      </c>
      <c r="B16" s="5" t="s">
        <v>345</v>
      </c>
      <c r="C16" s="5" t="s">
        <v>346</v>
      </c>
      <c r="D16" s="4" t="s">
        <v>440</v>
      </c>
      <c r="E16" s="4" t="s">
        <v>441</v>
      </c>
      <c r="F16" s="5" t="s">
        <v>442</v>
      </c>
      <c r="G16" s="6">
        <v>0.1</v>
      </c>
      <c r="H16" s="7">
        <v>0.40350000000000003</v>
      </c>
      <c r="I16" s="9">
        <f t="shared" si="0"/>
        <v>4.0349999999999997E-2</v>
      </c>
      <c r="J16" s="10">
        <v>44835</v>
      </c>
    </row>
    <row r="17" spans="1:10" s="1" customFormat="1" ht="16.5" customHeight="1">
      <c r="A17" s="12" t="s">
        <v>40</v>
      </c>
      <c r="B17" s="13" t="s">
        <v>345</v>
      </c>
      <c r="C17" s="13" t="s">
        <v>346</v>
      </c>
      <c r="D17" s="12" t="s">
        <v>649</v>
      </c>
      <c r="E17" s="12" t="s">
        <v>650</v>
      </c>
      <c r="F17" s="13" t="s">
        <v>651</v>
      </c>
      <c r="G17" s="14">
        <v>1</v>
      </c>
      <c r="H17" s="7">
        <v>0.32</v>
      </c>
      <c r="I17" s="9">
        <f t="shared" si="0"/>
        <v>0.32</v>
      </c>
      <c r="J17" s="16">
        <v>45650</v>
      </c>
    </row>
    <row r="18" spans="1:10">
      <c r="I18" s="11">
        <f>SUM(I2:I17)</f>
        <v>29.192918263954802</v>
      </c>
    </row>
    <row r="20" spans="1:10" s="1" customFormat="1" ht="12.75">
      <c r="A20" s="2" t="s">
        <v>336</v>
      </c>
      <c r="B20" s="2" t="s">
        <v>337</v>
      </c>
      <c r="C20" s="2" t="s">
        <v>338</v>
      </c>
      <c r="D20" s="2" t="s">
        <v>339</v>
      </c>
      <c r="E20" s="2" t="s">
        <v>340</v>
      </c>
      <c r="F20" s="2" t="s">
        <v>340</v>
      </c>
      <c r="G20" s="3" t="s">
        <v>341</v>
      </c>
      <c r="H20" s="3" t="s">
        <v>342</v>
      </c>
      <c r="I20" s="3" t="s">
        <v>343</v>
      </c>
      <c r="J20" s="8" t="s">
        <v>344</v>
      </c>
    </row>
    <row r="21" spans="1:10" s="1" customFormat="1" ht="16.5" customHeight="1">
      <c r="A21" s="4" t="s">
        <v>256</v>
      </c>
      <c r="B21" s="5" t="s">
        <v>345</v>
      </c>
      <c r="C21" s="5" t="s">
        <v>346</v>
      </c>
      <c r="D21" s="4" t="s">
        <v>652</v>
      </c>
      <c r="E21" s="4" t="s">
        <v>653</v>
      </c>
      <c r="F21" s="5" t="s">
        <v>349</v>
      </c>
      <c r="G21" s="6">
        <v>3</v>
      </c>
      <c r="H21" s="7">
        <v>0.13270000000000001</v>
      </c>
      <c r="I21" s="9">
        <f t="shared" ref="I21:I34" si="1">H21*G21</f>
        <v>0.39810000000000001</v>
      </c>
      <c r="J21" s="10">
        <v>44327</v>
      </c>
    </row>
    <row r="22" spans="1:10" s="1" customFormat="1" ht="16.5" customHeight="1">
      <c r="A22" s="12" t="s">
        <v>256</v>
      </c>
      <c r="B22" s="13" t="s">
        <v>345</v>
      </c>
      <c r="C22" s="13" t="s">
        <v>346</v>
      </c>
      <c r="D22" s="12" t="s">
        <v>654</v>
      </c>
      <c r="E22" s="12" t="s">
        <v>655</v>
      </c>
      <c r="F22" s="13" t="s">
        <v>656</v>
      </c>
      <c r="G22" s="14">
        <v>1</v>
      </c>
      <c r="H22" s="7">
        <v>2.3894000000000002</v>
      </c>
      <c r="I22" s="9">
        <f t="shared" si="1"/>
        <v>2.3894000000000002</v>
      </c>
      <c r="J22" s="16">
        <v>44328</v>
      </c>
    </row>
    <row r="23" spans="1:10" s="1" customFormat="1" ht="16.5" customHeight="1">
      <c r="A23" s="4" t="s">
        <v>256</v>
      </c>
      <c r="B23" s="5" t="s">
        <v>345</v>
      </c>
      <c r="C23" s="5" t="s">
        <v>346</v>
      </c>
      <c r="D23" s="4" t="s">
        <v>657</v>
      </c>
      <c r="E23" s="4" t="s">
        <v>471</v>
      </c>
      <c r="F23" s="5" t="s">
        <v>349</v>
      </c>
      <c r="G23" s="6">
        <v>1</v>
      </c>
      <c r="H23" s="7">
        <f>VLOOKUP(D:D,'[1]安路普产品报价 （不考虑合格率）'!$B:$AG,32,0)</f>
        <v>1.55695201710526</v>
      </c>
      <c r="I23" s="9">
        <f t="shared" si="1"/>
        <v>1.55695201710526</v>
      </c>
      <c r="J23" s="10">
        <v>44327</v>
      </c>
    </row>
    <row r="24" spans="1:10" s="1" customFormat="1" ht="16.5" customHeight="1">
      <c r="A24" s="12" t="s">
        <v>256</v>
      </c>
      <c r="B24" s="13" t="s">
        <v>345</v>
      </c>
      <c r="C24" s="13" t="s">
        <v>346</v>
      </c>
      <c r="D24" s="12" t="s">
        <v>658</v>
      </c>
      <c r="E24" s="12" t="s">
        <v>659</v>
      </c>
      <c r="F24" s="13" t="s">
        <v>660</v>
      </c>
      <c r="G24" s="14">
        <v>1</v>
      </c>
      <c r="H24" s="7">
        <f>VLOOKUP(D:D,'[1]安路普产品报价 （不考虑合格率）'!$B:$AG,32,0)</f>
        <v>0.94186514543269195</v>
      </c>
      <c r="I24" s="9">
        <f t="shared" si="1"/>
        <v>0.94186514543269195</v>
      </c>
      <c r="J24" s="16">
        <v>44327</v>
      </c>
    </row>
    <row r="25" spans="1:10" s="1" customFormat="1" ht="16.5" customHeight="1">
      <c r="A25" s="4" t="s">
        <v>256</v>
      </c>
      <c r="B25" s="5" t="s">
        <v>345</v>
      </c>
      <c r="C25" s="5" t="s">
        <v>346</v>
      </c>
      <c r="D25" s="4" t="s">
        <v>661</v>
      </c>
      <c r="E25" s="4" t="s">
        <v>662</v>
      </c>
      <c r="F25" s="5" t="s">
        <v>663</v>
      </c>
      <c r="G25" s="6">
        <v>1</v>
      </c>
      <c r="H25" s="7">
        <f>VLOOKUP(D:D,'[1]安路普产品报价 （不考虑合格率）'!$B:$AG,32,0)</f>
        <v>0.92870837199519196</v>
      </c>
      <c r="I25" s="9">
        <f t="shared" si="1"/>
        <v>0.92870837199519196</v>
      </c>
      <c r="J25" s="10">
        <v>44327</v>
      </c>
    </row>
    <row r="26" spans="1:10" s="1" customFormat="1" ht="16.5" customHeight="1">
      <c r="A26" s="12" t="s">
        <v>256</v>
      </c>
      <c r="B26" s="13" t="s">
        <v>345</v>
      </c>
      <c r="C26" s="13" t="s">
        <v>346</v>
      </c>
      <c r="D26" s="12" t="s">
        <v>664</v>
      </c>
      <c r="E26" s="12" t="s">
        <v>665</v>
      </c>
      <c r="F26" s="13" t="s">
        <v>666</v>
      </c>
      <c r="G26" s="14">
        <v>1</v>
      </c>
      <c r="H26" s="7">
        <f>VLOOKUP(D:D,'[1]安路普产品报价 （不考虑合格率）'!$B:$AG,32,0)</f>
        <v>0.94784549699519205</v>
      </c>
      <c r="I26" s="9">
        <f t="shared" si="1"/>
        <v>0.94784549699519205</v>
      </c>
      <c r="J26" s="16">
        <v>44327</v>
      </c>
    </row>
    <row r="27" spans="1:10" s="1" customFormat="1" ht="16.5" customHeight="1">
      <c r="A27" s="4" t="s">
        <v>256</v>
      </c>
      <c r="B27" s="5" t="s">
        <v>345</v>
      </c>
      <c r="C27" s="5" t="s">
        <v>346</v>
      </c>
      <c r="D27" s="4" t="s">
        <v>667</v>
      </c>
      <c r="E27" s="4" t="s">
        <v>475</v>
      </c>
      <c r="F27" s="5" t="s">
        <v>349</v>
      </c>
      <c r="G27" s="6">
        <v>1</v>
      </c>
      <c r="H27" s="7">
        <v>4.05</v>
      </c>
      <c r="I27" s="9">
        <f t="shared" si="1"/>
        <v>4.05</v>
      </c>
      <c r="J27" s="10">
        <v>44327</v>
      </c>
    </row>
    <row r="28" spans="1:10" s="1" customFormat="1" ht="16.5" customHeight="1">
      <c r="A28" s="12" t="s">
        <v>256</v>
      </c>
      <c r="B28" s="13" t="s">
        <v>345</v>
      </c>
      <c r="C28" s="13" t="s">
        <v>346</v>
      </c>
      <c r="D28" s="12" t="s">
        <v>668</v>
      </c>
      <c r="E28" s="12" t="s">
        <v>669</v>
      </c>
      <c r="F28" s="13" t="s">
        <v>349</v>
      </c>
      <c r="G28" s="14">
        <v>1</v>
      </c>
      <c r="H28" s="7">
        <f>VLOOKUP(D:D,'[1]安路普产品报价 （不考虑合格率）'!$B:$AG,32,0)</f>
        <v>1.437294625</v>
      </c>
      <c r="I28" s="9">
        <f t="shared" si="1"/>
        <v>1.437294625</v>
      </c>
      <c r="J28" s="16">
        <v>44327</v>
      </c>
    </row>
    <row r="29" spans="1:10" s="1" customFormat="1" ht="16.5" customHeight="1">
      <c r="A29" s="4" t="s">
        <v>256</v>
      </c>
      <c r="B29" s="5" t="s">
        <v>345</v>
      </c>
      <c r="C29" s="5" t="s">
        <v>346</v>
      </c>
      <c r="D29" s="4" t="s">
        <v>670</v>
      </c>
      <c r="E29" s="4" t="s">
        <v>671</v>
      </c>
      <c r="F29" s="5" t="s">
        <v>672</v>
      </c>
      <c r="G29" s="6">
        <v>1</v>
      </c>
      <c r="H29" s="7">
        <f>VLOOKUP(D:D,'[1]安路普产品报价 （不考虑合格率）'!$B:$AG,32,0)</f>
        <v>0.40974133190476197</v>
      </c>
      <c r="I29" s="9">
        <f t="shared" si="1"/>
        <v>0.40974133190476197</v>
      </c>
      <c r="J29" s="10">
        <v>44327</v>
      </c>
    </row>
    <row r="30" spans="1:10" s="1" customFormat="1" ht="16.5" customHeight="1">
      <c r="A30" s="12" t="s">
        <v>256</v>
      </c>
      <c r="B30" s="13" t="s">
        <v>345</v>
      </c>
      <c r="C30" s="13" t="s">
        <v>346</v>
      </c>
      <c r="D30" s="12" t="s">
        <v>673</v>
      </c>
      <c r="E30" s="12" t="s">
        <v>674</v>
      </c>
      <c r="F30" s="13" t="s">
        <v>349</v>
      </c>
      <c r="G30" s="14">
        <v>2</v>
      </c>
      <c r="H30" s="7">
        <v>0.12039999999999999</v>
      </c>
      <c r="I30" s="9">
        <f t="shared" si="1"/>
        <v>0.24079999999999999</v>
      </c>
      <c r="J30" s="16">
        <v>44327</v>
      </c>
    </row>
    <row r="31" spans="1:10" s="1" customFormat="1" ht="16.5" customHeight="1">
      <c r="A31" s="4" t="s">
        <v>256</v>
      </c>
      <c r="B31" s="5" t="s">
        <v>345</v>
      </c>
      <c r="C31" s="5" t="s">
        <v>346</v>
      </c>
      <c r="D31" s="4" t="s">
        <v>675</v>
      </c>
      <c r="E31" s="4" t="s">
        <v>676</v>
      </c>
      <c r="F31" s="5" t="s">
        <v>349</v>
      </c>
      <c r="G31" s="6">
        <v>1</v>
      </c>
      <c r="H31" s="7">
        <f>VLOOKUP(D:D,'[1]安路普产品报价 （不考虑合格率）'!$B:$AG,32,0)</f>
        <v>0.32450275409356699</v>
      </c>
      <c r="I31" s="9">
        <f t="shared" si="1"/>
        <v>0.32450275409356699</v>
      </c>
      <c r="J31" s="10">
        <v>44327</v>
      </c>
    </row>
    <row r="32" spans="1:10" s="1" customFormat="1" ht="16.5" customHeight="1">
      <c r="A32" s="12" t="s">
        <v>256</v>
      </c>
      <c r="B32" s="13" t="s">
        <v>345</v>
      </c>
      <c r="C32" s="13" t="s">
        <v>346</v>
      </c>
      <c r="D32" s="12" t="s">
        <v>677</v>
      </c>
      <c r="E32" s="12" t="s">
        <v>678</v>
      </c>
      <c r="F32" s="13" t="s">
        <v>349</v>
      </c>
      <c r="G32" s="14">
        <v>1</v>
      </c>
      <c r="H32" s="7">
        <f>VLOOKUP(D:D,'[1]安路普产品报价 （不考虑合格率）'!$B:$AG,32,0)</f>
        <v>0.27373901198830403</v>
      </c>
      <c r="I32" s="9">
        <f t="shared" si="1"/>
        <v>0.27373901198830403</v>
      </c>
      <c r="J32" s="16">
        <v>44327</v>
      </c>
    </row>
    <row r="33" spans="1:10" s="1" customFormat="1" ht="16.5" customHeight="1">
      <c r="A33" s="4" t="s">
        <v>256</v>
      </c>
      <c r="B33" s="5" t="s">
        <v>345</v>
      </c>
      <c r="C33" s="5" t="s">
        <v>346</v>
      </c>
      <c r="D33" s="4" t="s">
        <v>679</v>
      </c>
      <c r="E33" s="4" t="s">
        <v>680</v>
      </c>
      <c r="F33" s="5" t="s">
        <v>349</v>
      </c>
      <c r="G33" s="6">
        <v>2</v>
      </c>
      <c r="H33" s="7">
        <f>VLOOKUP(D:D,'[1]安路普产品报价 （不考虑合格率）'!$B:$AG,32,0)</f>
        <v>0.18647623216374301</v>
      </c>
      <c r="I33" s="9">
        <f t="shared" si="1"/>
        <v>0.37295246432748602</v>
      </c>
      <c r="J33" s="10">
        <v>44327</v>
      </c>
    </row>
    <row r="34" spans="1:10" s="1" customFormat="1" ht="16.5" customHeight="1">
      <c r="A34" s="12" t="s">
        <v>256</v>
      </c>
      <c r="B34" s="13" t="s">
        <v>345</v>
      </c>
      <c r="C34" s="13" t="s">
        <v>346</v>
      </c>
      <c r="D34" s="12" t="s">
        <v>681</v>
      </c>
      <c r="E34" s="12" t="s">
        <v>682</v>
      </c>
      <c r="F34" s="13" t="s">
        <v>683</v>
      </c>
      <c r="G34" s="14">
        <v>2</v>
      </c>
      <c r="H34" s="7">
        <v>2.1947000000000001</v>
      </c>
      <c r="I34" s="9">
        <f t="shared" si="1"/>
        <v>4.3894000000000002</v>
      </c>
      <c r="J34" s="16">
        <v>44327</v>
      </c>
    </row>
    <row r="35" spans="1:10">
      <c r="I35" s="11">
        <f>SUM(I21:I34)</f>
        <v>18.6613012188425</v>
      </c>
    </row>
  </sheetData>
  <phoneticPr fontId="20" type="noConversion"/>
  <pageMargins left="0.75" right="0.75" top="1" bottom="1" header="0.5" footer="0.5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I20" sqref="I20"/>
    </sheetView>
  </sheetViews>
  <sheetFormatPr defaultColWidth="8.75" defaultRowHeight="13.5"/>
  <cols>
    <col min="7" max="8" width="8.75" style="11"/>
    <col min="9" max="9" width="12.875" style="11"/>
  </cols>
  <sheetData>
    <row r="1" spans="1:10" s="1" customFormat="1" ht="14.1" customHeight="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182</v>
      </c>
      <c r="B2" s="5">
        <v>902</v>
      </c>
      <c r="C2" s="5" t="s">
        <v>346</v>
      </c>
      <c r="D2" s="4" t="s">
        <v>483</v>
      </c>
      <c r="E2" s="4" t="s">
        <v>484</v>
      </c>
      <c r="F2" s="5"/>
      <c r="G2" s="6">
        <v>2</v>
      </c>
      <c r="H2" s="7">
        <f>VLOOKUP(D:D,'SHT0012130'!D:H,5,0)</f>
        <v>0.24093969243986299</v>
      </c>
      <c r="I2" s="9">
        <f t="shared" ref="I2:I18" si="0">H2*G2</f>
        <v>0.48187938487972598</v>
      </c>
      <c r="J2" s="10">
        <v>44211</v>
      </c>
    </row>
    <row r="3" spans="1:10" s="1" customFormat="1" ht="16.5" customHeight="1">
      <c r="A3" s="12" t="s">
        <v>182</v>
      </c>
      <c r="B3" s="13">
        <v>902</v>
      </c>
      <c r="C3" s="13" t="s">
        <v>346</v>
      </c>
      <c r="D3" s="12" t="s">
        <v>518</v>
      </c>
      <c r="E3" s="12" t="s">
        <v>519</v>
      </c>
      <c r="F3" s="13"/>
      <c r="G3" s="14">
        <v>0.2</v>
      </c>
      <c r="H3" s="7">
        <f>VLOOKUP(D:D,'SHT0012130'!D:H,5,0)</f>
        <v>0.58899999999999997</v>
      </c>
      <c r="I3" s="9">
        <f t="shared" si="0"/>
        <v>0.1178</v>
      </c>
      <c r="J3" s="16">
        <v>44211</v>
      </c>
    </row>
    <row r="4" spans="1:10" s="1" customFormat="1" ht="16.5" customHeight="1">
      <c r="A4" s="4" t="s">
        <v>182</v>
      </c>
      <c r="B4" s="5">
        <v>902</v>
      </c>
      <c r="C4" s="5" t="s">
        <v>346</v>
      </c>
      <c r="D4" s="4" t="s">
        <v>445</v>
      </c>
      <c r="E4" s="4" t="s">
        <v>446</v>
      </c>
      <c r="F4" s="5" t="s">
        <v>447</v>
      </c>
      <c r="G4" s="6">
        <v>0.31</v>
      </c>
      <c r="H4" s="7">
        <f>VLOOKUP(D:D,'SHT0012130'!D:H,5,0)</f>
        <v>1.7257</v>
      </c>
      <c r="I4" s="9">
        <f t="shared" si="0"/>
        <v>0.53496699999999997</v>
      </c>
      <c r="J4" s="10">
        <v>44432</v>
      </c>
    </row>
    <row r="5" spans="1:10" s="1" customFormat="1" ht="16.5" customHeight="1">
      <c r="A5" s="12" t="s">
        <v>182</v>
      </c>
      <c r="B5" s="13">
        <v>902</v>
      </c>
      <c r="C5" s="13" t="s">
        <v>346</v>
      </c>
      <c r="D5" s="12" t="s">
        <v>223</v>
      </c>
      <c r="E5" s="12" t="s">
        <v>224</v>
      </c>
      <c r="F5" s="13" t="s">
        <v>444</v>
      </c>
      <c r="G5" s="14">
        <v>5</v>
      </c>
      <c r="H5" s="7">
        <f>VLOOKUP(D:D,'SHT0012130'!D:H,5,0)</f>
        <v>0.120565034394672</v>
      </c>
      <c r="I5" s="9">
        <f t="shared" si="0"/>
        <v>0.60282517197336005</v>
      </c>
      <c r="J5" s="16">
        <v>44419</v>
      </c>
    </row>
    <row r="6" spans="1:10" s="1" customFormat="1" ht="16.5" customHeight="1">
      <c r="A6" s="4" t="s">
        <v>182</v>
      </c>
      <c r="B6" s="5">
        <v>902</v>
      </c>
      <c r="C6" s="5" t="s">
        <v>346</v>
      </c>
      <c r="D6" s="4" t="s">
        <v>526</v>
      </c>
      <c r="E6" s="4" t="s">
        <v>527</v>
      </c>
      <c r="F6" s="5"/>
      <c r="G6" s="6">
        <v>1</v>
      </c>
      <c r="H6" s="7">
        <f>VLOOKUP(D:D,'SHT0012130'!D:H,5,0)</f>
        <v>3.10834578384212</v>
      </c>
      <c r="I6" s="9">
        <f t="shared" si="0"/>
        <v>3.10834578384212</v>
      </c>
      <c r="J6" s="10">
        <v>44211</v>
      </c>
    </row>
    <row r="7" spans="1:10" s="1" customFormat="1" ht="16.5" customHeight="1">
      <c r="A7" s="12" t="s">
        <v>182</v>
      </c>
      <c r="B7" s="13">
        <v>902</v>
      </c>
      <c r="C7" s="13" t="s">
        <v>346</v>
      </c>
      <c r="D7" s="12" t="s">
        <v>513</v>
      </c>
      <c r="E7" s="12" t="s">
        <v>514</v>
      </c>
      <c r="F7" s="13" t="s">
        <v>515</v>
      </c>
      <c r="G7" s="14">
        <v>1</v>
      </c>
      <c r="H7" s="7">
        <f>VLOOKUP(D:D,'SHT0012130'!D:H,5,0)</f>
        <v>0.05</v>
      </c>
      <c r="I7" s="9">
        <f t="shared" si="0"/>
        <v>0.05</v>
      </c>
      <c r="J7" s="16">
        <v>44211</v>
      </c>
    </row>
    <row r="8" spans="1:10" s="1" customFormat="1" ht="16.5" customHeight="1">
      <c r="A8" s="4" t="s">
        <v>182</v>
      </c>
      <c r="B8" s="5">
        <v>902</v>
      </c>
      <c r="C8" s="5" t="s">
        <v>346</v>
      </c>
      <c r="D8" s="4" t="s">
        <v>523</v>
      </c>
      <c r="E8" s="4" t="s">
        <v>524</v>
      </c>
      <c r="F8" s="5" t="s">
        <v>525</v>
      </c>
      <c r="G8" s="6">
        <v>1</v>
      </c>
      <c r="H8" s="7">
        <f>VLOOKUP(D:D,'SHT0012130'!D:H,5,0)</f>
        <v>5.8204000000000002</v>
      </c>
      <c r="I8" s="9">
        <f t="shared" si="0"/>
        <v>5.8204000000000002</v>
      </c>
      <c r="J8" s="10">
        <v>44211</v>
      </c>
    </row>
    <row r="9" spans="1:10" s="1" customFormat="1" ht="16.5" customHeight="1">
      <c r="A9" s="12" t="s">
        <v>182</v>
      </c>
      <c r="B9" s="13">
        <v>902</v>
      </c>
      <c r="C9" s="13" t="s">
        <v>346</v>
      </c>
      <c r="D9" s="12" t="s">
        <v>332</v>
      </c>
      <c r="E9" s="12" t="s">
        <v>333</v>
      </c>
      <c r="F9" s="13" t="s">
        <v>448</v>
      </c>
      <c r="G9" s="14">
        <v>0.35</v>
      </c>
      <c r="H9" s="7">
        <f>VLOOKUP(D:D,'SHT0012130'!D:H,5,0)</f>
        <v>1.6814</v>
      </c>
      <c r="I9" s="9">
        <f t="shared" si="0"/>
        <v>0.58848999999999996</v>
      </c>
      <c r="J9" s="16">
        <v>43439</v>
      </c>
    </row>
    <row r="10" spans="1:10" s="1" customFormat="1" ht="16.5" customHeight="1">
      <c r="A10" s="4" t="s">
        <v>182</v>
      </c>
      <c r="B10" s="5">
        <v>902</v>
      </c>
      <c r="C10" s="5" t="s">
        <v>346</v>
      </c>
      <c r="D10" s="4" t="s">
        <v>449</v>
      </c>
      <c r="E10" s="4" t="s">
        <v>450</v>
      </c>
      <c r="F10" s="5" t="s">
        <v>447</v>
      </c>
      <c r="G10" s="6">
        <v>0.55000000000000004</v>
      </c>
      <c r="H10" s="7">
        <f>VLOOKUP(D:D,'SHT0012130'!D:H,5,0)</f>
        <v>1.7257</v>
      </c>
      <c r="I10" s="9">
        <f t="shared" si="0"/>
        <v>0.94913499999999995</v>
      </c>
      <c r="J10" s="10">
        <v>43439</v>
      </c>
    </row>
    <row r="11" spans="1:10" s="1" customFormat="1" ht="16.5" customHeight="1">
      <c r="A11" s="12" t="s">
        <v>182</v>
      </c>
      <c r="B11" s="13">
        <v>902</v>
      </c>
      <c r="C11" s="13" t="s">
        <v>346</v>
      </c>
      <c r="D11" s="12" t="s">
        <v>451</v>
      </c>
      <c r="E11" s="12" t="s">
        <v>452</v>
      </c>
      <c r="F11" s="13" t="s">
        <v>448</v>
      </c>
      <c r="G11" s="14">
        <v>0.43</v>
      </c>
      <c r="H11" s="7">
        <f>VLOOKUP(D:D,'SHT0012130'!D:H,5,0)</f>
        <v>1.6814</v>
      </c>
      <c r="I11" s="9">
        <f t="shared" si="0"/>
        <v>0.72300200000000003</v>
      </c>
      <c r="J11" s="16">
        <v>44432</v>
      </c>
    </row>
    <row r="12" spans="1:10" s="1" customFormat="1" ht="16.5" customHeight="1">
      <c r="A12" s="4" t="s">
        <v>182</v>
      </c>
      <c r="B12" s="5">
        <v>902</v>
      </c>
      <c r="C12" s="5" t="s">
        <v>346</v>
      </c>
      <c r="D12" s="4" t="s">
        <v>440</v>
      </c>
      <c r="E12" s="4" t="s">
        <v>441</v>
      </c>
      <c r="F12" s="5" t="s">
        <v>442</v>
      </c>
      <c r="G12" s="6">
        <v>4.4400000000000002E-2</v>
      </c>
      <c r="H12" s="7">
        <f>VLOOKUP(D:D,'SHT0012130'!D:H,5,0)</f>
        <v>0.40350000000000003</v>
      </c>
      <c r="I12" s="9">
        <f t="shared" si="0"/>
        <v>1.7915400000000001E-2</v>
      </c>
      <c r="J12" s="10">
        <v>44211</v>
      </c>
    </row>
    <row r="13" spans="1:10" s="1" customFormat="1" ht="16.5" customHeight="1">
      <c r="A13" s="4" t="s">
        <v>182</v>
      </c>
      <c r="B13" s="5">
        <v>902</v>
      </c>
      <c r="C13" s="5" t="s">
        <v>346</v>
      </c>
      <c r="D13" s="4" t="s">
        <v>542</v>
      </c>
      <c r="E13" s="4" t="s">
        <v>543</v>
      </c>
      <c r="F13" s="5"/>
      <c r="G13" s="6">
        <v>1</v>
      </c>
      <c r="H13" s="7">
        <f>VLOOKUP(D:D,'SHT0012130'!D:H,5,0)</f>
        <v>2.25664E-2</v>
      </c>
      <c r="I13" s="9">
        <f t="shared" si="0"/>
        <v>2.25664E-2</v>
      </c>
      <c r="J13" s="10">
        <v>44746</v>
      </c>
    </row>
    <row r="14" spans="1:10" s="1" customFormat="1" ht="16.5" customHeight="1">
      <c r="A14" s="12" t="s">
        <v>182</v>
      </c>
      <c r="B14" s="13">
        <v>902</v>
      </c>
      <c r="C14" s="13" t="s">
        <v>346</v>
      </c>
      <c r="D14" s="12" t="s">
        <v>463</v>
      </c>
      <c r="E14" s="12" t="s">
        <v>464</v>
      </c>
      <c r="F14" s="13" t="s">
        <v>465</v>
      </c>
      <c r="G14" s="14">
        <v>1.11E-2</v>
      </c>
      <c r="H14" s="7">
        <f>VLOOKUP(D:D,'SHT0012130'!D:H,5,0)</f>
        <v>6.2127999999999997</v>
      </c>
      <c r="I14" s="9">
        <f t="shared" si="0"/>
        <v>6.8962079999999995E-2</v>
      </c>
      <c r="J14" s="16">
        <v>44211</v>
      </c>
    </row>
    <row r="15" spans="1:10" s="1" customFormat="1" ht="16.5" customHeight="1">
      <c r="A15" s="4" t="s">
        <v>182</v>
      </c>
      <c r="B15" s="5">
        <v>902</v>
      </c>
      <c r="C15" s="5" t="s">
        <v>346</v>
      </c>
      <c r="D15" s="4" t="s">
        <v>487</v>
      </c>
      <c r="E15" s="4" t="s">
        <v>488</v>
      </c>
      <c r="F15" s="5" t="s">
        <v>489</v>
      </c>
      <c r="G15" s="6">
        <v>1</v>
      </c>
      <c r="H15" s="7">
        <f>VLOOKUP(D:D,'SHT0012130'!D:H,5,0)</f>
        <v>0.1862</v>
      </c>
      <c r="I15" s="9">
        <f t="shared" si="0"/>
        <v>0.1862</v>
      </c>
      <c r="J15" s="10">
        <v>44211</v>
      </c>
    </row>
    <row r="16" spans="1:10" s="1" customFormat="1" ht="16.5" customHeight="1">
      <c r="A16" s="12" t="s">
        <v>182</v>
      </c>
      <c r="B16" s="13">
        <v>902</v>
      </c>
      <c r="C16" s="13" t="s">
        <v>346</v>
      </c>
      <c r="D16" s="12" t="s">
        <v>485</v>
      </c>
      <c r="E16" s="12" t="s">
        <v>486</v>
      </c>
      <c r="F16" s="13"/>
      <c r="G16" s="14">
        <v>1</v>
      </c>
      <c r="H16" s="7">
        <f>VLOOKUP(D:D,'SHT0012130'!D:H,5,0)</f>
        <v>0.26550000000000001</v>
      </c>
      <c r="I16" s="9">
        <f t="shared" si="0"/>
        <v>0.26550000000000001</v>
      </c>
      <c r="J16" s="16">
        <v>44432</v>
      </c>
    </row>
    <row r="17" spans="1:10" s="1" customFormat="1" ht="16.5" customHeight="1">
      <c r="A17" s="4" t="s">
        <v>182</v>
      </c>
      <c r="B17" s="5">
        <v>902</v>
      </c>
      <c r="C17" s="5" t="s">
        <v>346</v>
      </c>
      <c r="D17" s="4" t="s">
        <v>1143</v>
      </c>
      <c r="E17" s="4" t="s">
        <v>529</v>
      </c>
      <c r="F17" s="5" t="s">
        <v>1144</v>
      </c>
      <c r="G17" s="6">
        <v>1</v>
      </c>
      <c r="H17" s="7">
        <f>VLOOKUP(D:D,'SHT0012130'!D:H,5,0)</f>
        <v>2.3748288915071201</v>
      </c>
      <c r="I17" s="9">
        <f t="shared" si="0"/>
        <v>2.3748288915071201</v>
      </c>
      <c r="J17" s="10">
        <v>44211</v>
      </c>
    </row>
    <row r="18" spans="1:10" s="1" customFormat="1" ht="16.5" customHeight="1">
      <c r="A18" s="12" t="s">
        <v>182</v>
      </c>
      <c r="B18" s="13">
        <v>902</v>
      </c>
      <c r="C18" s="13" t="s">
        <v>346</v>
      </c>
      <c r="D18" s="12" t="s">
        <v>534</v>
      </c>
      <c r="E18" s="12" t="s">
        <v>535</v>
      </c>
      <c r="F18" s="13"/>
      <c r="G18" s="14">
        <v>1</v>
      </c>
      <c r="H18" s="7">
        <f>VLOOKUP(D:D,'SHT0012130'!D:H,5,0)</f>
        <v>0.26</v>
      </c>
      <c r="I18" s="9">
        <f t="shared" si="0"/>
        <v>0.26</v>
      </c>
      <c r="J18" s="16">
        <v>44211</v>
      </c>
    </row>
    <row r="19" spans="1:10">
      <c r="I19" s="11">
        <f>SUM(I2:I18)</f>
        <v>16.172817112202299</v>
      </c>
    </row>
  </sheetData>
  <phoneticPr fontId="20" type="noConversion"/>
  <pageMargins left="0.75" right="0.75" top="1" bottom="1" header="0.5" footer="0.5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1" workbookViewId="0">
      <selection activeCell="I28" sqref="I2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1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184</v>
      </c>
      <c r="B2" s="5" t="s">
        <v>345</v>
      </c>
      <c r="C2" s="5" t="s">
        <v>346</v>
      </c>
      <c r="D2" s="4" t="s">
        <v>227</v>
      </c>
      <c r="E2" s="4" t="s">
        <v>228</v>
      </c>
      <c r="F2" s="5" t="s">
        <v>443</v>
      </c>
      <c r="G2" s="6">
        <v>1</v>
      </c>
      <c r="H2" s="7">
        <v>0.28858469243986301</v>
      </c>
      <c r="I2" s="9">
        <f t="shared" ref="I2:I26" si="0">H2*G2</f>
        <v>0.28858469243986301</v>
      </c>
      <c r="J2" s="10">
        <v>44432</v>
      </c>
    </row>
    <row r="3" spans="1:10" s="1" customFormat="1" ht="16.5" customHeight="1">
      <c r="A3" s="12" t="s">
        <v>184</v>
      </c>
      <c r="B3" s="13" t="s">
        <v>345</v>
      </c>
      <c r="C3" s="13" t="s">
        <v>346</v>
      </c>
      <c r="D3" s="12" t="s">
        <v>526</v>
      </c>
      <c r="E3" s="12" t="s">
        <v>527</v>
      </c>
      <c r="F3" s="13" t="s">
        <v>349</v>
      </c>
      <c r="G3" s="14">
        <v>1</v>
      </c>
      <c r="H3" s="7">
        <v>3.10834578384212</v>
      </c>
      <c r="I3" s="9">
        <f t="shared" si="0"/>
        <v>3.10834578384212</v>
      </c>
      <c r="J3" s="16">
        <v>44432</v>
      </c>
    </row>
    <row r="4" spans="1:10" s="1" customFormat="1" ht="16.5" customHeight="1">
      <c r="A4" s="4" t="s">
        <v>184</v>
      </c>
      <c r="B4" s="5" t="s">
        <v>345</v>
      </c>
      <c r="C4" s="5" t="s">
        <v>346</v>
      </c>
      <c r="D4" s="4" t="s">
        <v>483</v>
      </c>
      <c r="E4" s="4" t="s">
        <v>484</v>
      </c>
      <c r="F4" s="5" t="s">
        <v>349</v>
      </c>
      <c r="G4" s="6">
        <v>2</v>
      </c>
      <c r="H4" s="7">
        <v>0.24093969243986299</v>
      </c>
      <c r="I4" s="9">
        <f t="shared" si="0"/>
        <v>0.48187938487972598</v>
      </c>
      <c r="J4" s="10">
        <v>44432</v>
      </c>
    </row>
    <row r="5" spans="1:10" s="1" customFormat="1" ht="16.5" customHeight="1">
      <c r="A5" s="12" t="s">
        <v>184</v>
      </c>
      <c r="B5" s="13" t="s">
        <v>345</v>
      </c>
      <c r="C5" s="13" t="s">
        <v>346</v>
      </c>
      <c r="D5" s="12" t="s">
        <v>445</v>
      </c>
      <c r="E5" s="12" t="s">
        <v>446</v>
      </c>
      <c r="F5" s="13" t="s">
        <v>447</v>
      </c>
      <c r="G5" s="14">
        <v>0.31</v>
      </c>
      <c r="H5" s="7">
        <v>1.7257</v>
      </c>
      <c r="I5" s="9">
        <f t="shared" si="0"/>
        <v>0.53496699999999997</v>
      </c>
      <c r="J5" s="16">
        <v>44432</v>
      </c>
    </row>
    <row r="6" spans="1:10" s="1" customFormat="1" ht="16.5" customHeight="1">
      <c r="A6" s="4" t="s">
        <v>184</v>
      </c>
      <c r="B6" s="5" t="s">
        <v>345</v>
      </c>
      <c r="C6" s="5" t="s">
        <v>346</v>
      </c>
      <c r="D6" s="4" t="s">
        <v>518</v>
      </c>
      <c r="E6" s="4" t="s">
        <v>519</v>
      </c>
      <c r="F6" s="5" t="s">
        <v>349</v>
      </c>
      <c r="G6" s="6">
        <v>0.41</v>
      </c>
      <c r="H6" s="7">
        <v>0.58899999999999997</v>
      </c>
      <c r="I6" s="9">
        <f t="shared" si="0"/>
        <v>0.24149000000000001</v>
      </c>
      <c r="J6" s="10">
        <v>44470</v>
      </c>
    </row>
    <row r="7" spans="1:10" s="1" customFormat="1" ht="16.5" customHeight="1">
      <c r="A7" s="12" t="s">
        <v>184</v>
      </c>
      <c r="B7" s="13" t="s">
        <v>345</v>
      </c>
      <c r="C7" s="13" t="s">
        <v>346</v>
      </c>
      <c r="D7" s="12" t="s">
        <v>516</v>
      </c>
      <c r="E7" s="12" t="s">
        <v>517</v>
      </c>
      <c r="F7" s="13" t="s">
        <v>349</v>
      </c>
      <c r="G7" s="14">
        <v>2</v>
      </c>
      <c r="H7" s="7">
        <v>0.05</v>
      </c>
      <c r="I7" s="9">
        <f t="shared" si="0"/>
        <v>0.1</v>
      </c>
      <c r="J7" s="16">
        <v>44439</v>
      </c>
    </row>
    <row r="8" spans="1:10" s="1" customFormat="1" ht="16.5" customHeight="1">
      <c r="A8" s="4" t="s">
        <v>184</v>
      </c>
      <c r="B8" s="5" t="s">
        <v>345</v>
      </c>
      <c r="C8" s="5" t="s">
        <v>346</v>
      </c>
      <c r="D8" s="4" t="s">
        <v>332</v>
      </c>
      <c r="E8" s="4" t="s">
        <v>333</v>
      </c>
      <c r="F8" s="5" t="s">
        <v>448</v>
      </c>
      <c r="G8" s="6">
        <v>0.55000000000000004</v>
      </c>
      <c r="H8" s="7">
        <v>1.6814</v>
      </c>
      <c r="I8" s="9">
        <f t="shared" si="0"/>
        <v>0.92476999999999998</v>
      </c>
      <c r="J8" s="10">
        <v>44470</v>
      </c>
    </row>
    <row r="9" spans="1:10" s="1" customFormat="1" ht="16.5" customHeight="1">
      <c r="A9" s="12" t="s">
        <v>184</v>
      </c>
      <c r="B9" s="13" t="s">
        <v>345</v>
      </c>
      <c r="C9" s="13" t="s">
        <v>346</v>
      </c>
      <c r="D9" s="12" t="s">
        <v>520</v>
      </c>
      <c r="E9" s="12" t="s">
        <v>521</v>
      </c>
      <c r="F9" s="13" t="s">
        <v>522</v>
      </c>
      <c r="G9" s="14">
        <v>1</v>
      </c>
      <c r="H9" s="7">
        <v>0.29392022048245597</v>
      </c>
      <c r="I9" s="9">
        <f t="shared" si="0"/>
        <v>0.29392022048245597</v>
      </c>
      <c r="J9" s="16">
        <v>44432</v>
      </c>
    </row>
    <row r="10" spans="1:10" s="1" customFormat="1" ht="16.5" customHeight="1">
      <c r="A10" s="4" t="s">
        <v>184</v>
      </c>
      <c r="B10" s="5" t="s">
        <v>345</v>
      </c>
      <c r="C10" s="5" t="s">
        <v>346</v>
      </c>
      <c r="D10" s="4" t="s">
        <v>523</v>
      </c>
      <c r="E10" s="4" t="s">
        <v>524</v>
      </c>
      <c r="F10" s="5" t="s">
        <v>525</v>
      </c>
      <c r="G10" s="6">
        <v>1</v>
      </c>
      <c r="H10" s="7">
        <v>5.8204000000000002</v>
      </c>
      <c r="I10" s="9">
        <f t="shared" si="0"/>
        <v>5.8204000000000002</v>
      </c>
      <c r="J10" s="10">
        <v>44432</v>
      </c>
    </row>
    <row r="11" spans="1:10" s="1" customFormat="1" ht="16.5" customHeight="1">
      <c r="A11" s="12" t="s">
        <v>184</v>
      </c>
      <c r="B11" s="13" t="s">
        <v>345</v>
      </c>
      <c r="C11" s="13" t="s">
        <v>346</v>
      </c>
      <c r="D11" s="12" t="s">
        <v>513</v>
      </c>
      <c r="E11" s="12" t="s">
        <v>514</v>
      </c>
      <c r="F11" s="13" t="s">
        <v>515</v>
      </c>
      <c r="G11" s="14">
        <v>1</v>
      </c>
      <c r="H11" s="7">
        <v>0.05</v>
      </c>
      <c r="I11" s="9">
        <f t="shared" si="0"/>
        <v>0.05</v>
      </c>
      <c r="J11" s="16">
        <v>44432</v>
      </c>
    </row>
    <row r="12" spans="1:10" s="1" customFormat="1" ht="16.5" customHeight="1">
      <c r="A12" s="4" t="s">
        <v>184</v>
      </c>
      <c r="B12" s="5" t="s">
        <v>345</v>
      </c>
      <c r="C12" s="5" t="s">
        <v>346</v>
      </c>
      <c r="D12" s="4" t="s">
        <v>223</v>
      </c>
      <c r="E12" s="4" t="s">
        <v>224</v>
      </c>
      <c r="F12" s="5" t="s">
        <v>444</v>
      </c>
      <c r="G12" s="6">
        <v>8</v>
      </c>
      <c r="H12" s="7">
        <v>0.120565034394672</v>
      </c>
      <c r="I12" s="9">
        <f t="shared" si="0"/>
        <v>0.96452027515737604</v>
      </c>
      <c r="J12" s="10">
        <v>44470</v>
      </c>
    </row>
    <row r="13" spans="1:10" s="1" customFormat="1" ht="16.5" customHeight="1">
      <c r="A13" s="12" t="s">
        <v>184</v>
      </c>
      <c r="B13" s="13" t="s">
        <v>345</v>
      </c>
      <c r="C13" s="13" t="s">
        <v>346</v>
      </c>
      <c r="D13" s="12" t="s">
        <v>449</v>
      </c>
      <c r="E13" s="12" t="s">
        <v>450</v>
      </c>
      <c r="F13" s="13" t="s">
        <v>447</v>
      </c>
      <c r="G13" s="14">
        <v>0.87</v>
      </c>
      <c r="H13" s="7">
        <v>1.7257</v>
      </c>
      <c r="I13" s="9">
        <f t="shared" si="0"/>
        <v>1.5013590000000001</v>
      </c>
      <c r="J13" s="16">
        <v>44432</v>
      </c>
    </row>
    <row r="14" spans="1:10" s="1" customFormat="1" ht="16.5" customHeight="1">
      <c r="A14" s="4" t="s">
        <v>184</v>
      </c>
      <c r="B14" s="5" t="s">
        <v>345</v>
      </c>
      <c r="C14" s="5" t="s">
        <v>346</v>
      </c>
      <c r="D14" s="4" t="s">
        <v>451</v>
      </c>
      <c r="E14" s="4" t="s">
        <v>452</v>
      </c>
      <c r="F14" s="5" t="s">
        <v>448</v>
      </c>
      <c r="G14" s="6">
        <v>0.73</v>
      </c>
      <c r="H14" s="7">
        <v>1.6814</v>
      </c>
      <c r="I14" s="9">
        <f t="shared" si="0"/>
        <v>1.227422</v>
      </c>
      <c r="J14" s="10">
        <v>44432</v>
      </c>
    </row>
    <row r="15" spans="1:10" s="1" customFormat="1" ht="16.5" customHeight="1">
      <c r="A15" s="12" t="s">
        <v>184</v>
      </c>
      <c r="B15" s="13" t="s">
        <v>345</v>
      </c>
      <c r="C15" s="13" t="s">
        <v>346</v>
      </c>
      <c r="D15" s="12" t="s">
        <v>485</v>
      </c>
      <c r="E15" s="12" t="s">
        <v>486</v>
      </c>
      <c r="F15" s="13" t="s">
        <v>349</v>
      </c>
      <c r="G15" s="14">
        <v>1</v>
      </c>
      <c r="H15" s="7">
        <v>0.26550000000000001</v>
      </c>
      <c r="I15" s="9">
        <f t="shared" si="0"/>
        <v>0.26550000000000001</v>
      </c>
      <c r="J15" s="16">
        <v>44432</v>
      </c>
    </row>
    <row r="16" spans="1:10" s="1" customFormat="1" ht="16.5" customHeight="1">
      <c r="A16" s="4" t="s">
        <v>184</v>
      </c>
      <c r="B16" s="5" t="s">
        <v>345</v>
      </c>
      <c r="C16" s="5" t="s">
        <v>346</v>
      </c>
      <c r="D16" s="4" t="s">
        <v>463</v>
      </c>
      <c r="E16" s="4" t="s">
        <v>464</v>
      </c>
      <c r="F16" s="5" t="s">
        <v>465</v>
      </c>
      <c r="G16" s="6">
        <v>1.67E-2</v>
      </c>
      <c r="H16" s="7">
        <v>6.2127999999999997</v>
      </c>
      <c r="I16" s="9">
        <f t="shared" si="0"/>
        <v>0.10375376</v>
      </c>
      <c r="J16" s="10">
        <v>44432</v>
      </c>
    </row>
    <row r="17" spans="1:10" s="1" customFormat="1" ht="16.5" customHeight="1">
      <c r="A17" s="12" t="s">
        <v>184</v>
      </c>
      <c r="B17" s="13" t="s">
        <v>345</v>
      </c>
      <c r="C17" s="13" t="s">
        <v>346</v>
      </c>
      <c r="D17" s="12" t="s">
        <v>542</v>
      </c>
      <c r="E17" s="12" t="s">
        <v>543</v>
      </c>
      <c r="F17" s="13" t="s">
        <v>349</v>
      </c>
      <c r="G17" s="14">
        <v>1</v>
      </c>
      <c r="H17" s="7">
        <v>2.25664E-2</v>
      </c>
      <c r="I17" s="9">
        <f t="shared" si="0"/>
        <v>2.25664E-2</v>
      </c>
      <c r="J17" s="16">
        <v>44746</v>
      </c>
    </row>
    <row r="18" spans="1:10" s="1" customFormat="1" ht="16.5" customHeight="1">
      <c r="A18" s="4" t="s">
        <v>184</v>
      </c>
      <c r="B18" s="5" t="s">
        <v>345</v>
      </c>
      <c r="C18" s="5" t="s">
        <v>346</v>
      </c>
      <c r="D18" s="4" t="s">
        <v>536</v>
      </c>
      <c r="E18" s="4" t="s">
        <v>537</v>
      </c>
      <c r="F18" s="5" t="s">
        <v>538</v>
      </c>
      <c r="G18" s="6">
        <v>1</v>
      </c>
      <c r="H18" s="7">
        <v>0.40360000000000001</v>
      </c>
      <c r="I18" s="9">
        <f t="shared" si="0"/>
        <v>0.40360000000000001</v>
      </c>
      <c r="J18" s="10">
        <v>44432</v>
      </c>
    </row>
    <row r="19" spans="1:10" s="1" customFormat="1" ht="16.5" customHeight="1">
      <c r="A19" s="12" t="s">
        <v>184</v>
      </c>
      <c r="B19" s="13" t="s">
        <v>345</v>
      </c>
      <c r="C19" s="13" t="s">
        <v>346</v>
      </c>
      <c r="D19" s="12" t="s">
        <v>487</v>
      </c>
      <c r="E19" s="12" t="s">
        <v>488</v>
      </c>
      <c r="F19" s="13" t="s">
        <v>489</v>
      </c>
      <c r="G19" s="14">
        <v>2</v>
      </c>
      <c r="H19" s="7">
        <v>0.1862</v>
      </c>
      <c r="I19" s="9">
        <f t="shared" si="0"/>
        <v>0.37240000000000001</v>
      </c>
      <c r="J19" s="16">
        <v>44432</v>
      </c>
    </row>
    <row r="20" spans="1:10" s="1" customFormat="1" ht="16.5" customHeight="1">
      <c r="A20" s="4" t="s">
        <v>184</v>
      </c>
      <c r="B20" s="5" t="s">
        <v>345</v>
      </c>
      <c r="C20" s="5" t="s">
        <v>346</v>
      </c>
      <c r="D20" s="4" t="s">
        <v>530</v>
      </c>
      <c r="E20" s="4" t="s">
        <v>531</v>
      </c>
      <c r="F20" s="5" t="s">
        <v>349</v>
      </c>
      <c r="G20" s="6">
        <v>1</v>
      </c>
      <c r="H20" s="7">
        <v>0.16491114688644701</v>
      </c>
      <c r="I20" s="9">
        <f t="shared" si="0"/>
        <v>0.16491114688644701</v>
      </c>
      <c r="J20" s="10">
        <v>44439</v>
      </c>
    </row>
    <row r="21" spans="1:10" s="1" customFormat="1" ht="16.5" customHeight="1">
      <c r="A21" s="12" t="s">
        <v>184</v>
      </c>
      <c r="B21" s="13" t="s">
        <v>345</v>
      </c>
      <c r="C21" s="13" t="s">
        <v>346</v>
      </c>
      <c r="D21" s="12" t="s">
        <v>1145</v>
      </c>
      <c r="E21" s="12" t="s">
        <v>540</v>
      </c>
      <c r="F21" s="13" t="s">
        <v>349</v>
      </c>
      <c r="G21" s="14">
        <v>1</v>
      </c>
      <c r="H21" s="24">
        <v>0.35</v>
      </c>
      <c r="I21" s="9">
        <f t="shared" si="0"/>
        <v>0.35</v>
      </c>
      <c r="J21" s="16">
        <v>44432</v>
      </c>
    </row>
    <row r="22" spans="1:10" s="1" customFormat="1" ht="16.5" customHeight="1">
      <c r="A22" s="4" t="s">
        <v>184</v>
      </c>
      <c r="B22" s="5" t="s">
        <v>345</v>
      </c>
      <c r="C22" s="5" t="s">
        <v>346</v>
      </c>
      <c r="D22" s="4" t="s">
        <v>1146</v>
      </c>
      <c r="E22" s="4" t="s">
        <v>529</v>
      </c>
      <c r="F22" s="5" t="s">
        <v>349</v>
      </c>
      <c r="G22" s="6">
        <v>1</v>
      </c>
      <c r="H22" s="7">
        <v>2.28822775787879</v>
      </c>
      <c r="I22" s="9">
        <f t="shared" si="0"/>
        <v>2.28822775787879</v>
      </c>
      <c r="J22" s="10">
        <v>44432</v>
      </c>
    </row>
    <row r="23" spans="1:10" s="1" customFormat="1" ht="16.5" customHeight="1">
      <c r="A23" s="12" t="s">
        <v>184</v>
      </c>
      <c r="B23" s="13" t="s">
        <v>345</v>
      </c>
      <c r="C23" s="13" t="s">
        <v>346</v>
      </c>
      <c r="D23" s="12" t="s">
        <v>532</v>
      </c>
      <c r="E23" s="12" t="s">
        <v>533</v>
      </c>
      <c r="F23" s="13" t="s">
        <v>349</v>
      </c>
      <c r="G23" s="14">
        <v>1</v>
      </c>
      <c r="H23" s="7">
        <v>3.5574134056776598</v>
      </c>
      <c r="I23" s="9">
        <f t="shared" si="0"/>
        <v>3.5574134056776598</v>
      </c>
      <c r="J23" s="16">
        <v>44439</v>
      </c>
    </row>
    <row r="24" spans="1:10" s="1" customFormat="1" ht="16.5" customHeight="1">
      <c r="A24" s="4" t="s">
        <v>184</v>
      </c>
      <c r="B24" s="5" t="s">
        <v>345</v>
      </c>
      <c r="C24" s="5" t="s">
        <v>346</v>
      </c>
      <c r="D24" s="4" t="s">
        <v>534</v>
      </c>
      <c r="E24" s="4" t="s">
        <v>535</v>
      </c>
      <c r="F24" s="5" t="s">
        <v>349</v>
      </c>
      <c r="G24" s="6">
        <v>1</v>
      </c>
      <c r="H24" s="7">
        <v>0.26</v>
      </c>
      <c r="I24" s="9">
        <f t="shared" si="0"/>
        <v>0.26</v>
      </c>
      <c r="J24" s="10">
        <v>44432</v>
      </c>
    </row>
    <row r="25" spans="1:10" s="1" customFormat="1" ht="16.5" customHeight="1">
      <c r="A25" s="12" t="s">
        <v>184</v>
      </c>
      <c r="B25" s="13" t="s">
        <v>345</v>
      </c>
      <c r="C25" s="13" t="s">
        <v>346</v>
      </c>
      <c r="D25" s="12" t="s">
        <v>229</v>
      </c>
      <c r="E25" s="12" t="s">
        <v>230</v>
      </c>
      <c r="F25" s="13" t="s">
        <v>349</v>
      </c>
      <c r="G25" s="14">
        <v>1</v>
      </c>
      <c r="H25" s="7">
        <v>0.35</v>
      </c>
      <c r="I25" s="9">
        <f t="shared" si="0"/>
        <v>0.35</v>
      </c>
      <c r="J25" s="16">
        <v>44469</v>
      </c>
    </row>
    <row r="26" spans="1:10" s="1" customFormat="1" ht="16.5" customHeight="1">
      <c r="A26" s="4" t="s">
        <v>184</v>
      </c>
      <c r="B26" s="5" t="s">
        <v>345</v>
      </c>
      <c r="C26" s="5" t="s">
        <v>346</v>
      </c>
      <c r="D26" s="4" t="s">
        <v>440</v>
      </c>
      <c r="E26" s="4" t="s">
        <v>441</v>
      </c>
      <c r="F26" s="5" t="s">
        <v>442</v>
      </c>
      <c r="G26" s="6">
        <v>0.05</v>
      </c>
      <c r="H26" s="7">
        <v>0.40350000000000003</v>
      </c>
      <c r="I26" s="9">
        <f t="shared" si="0"/>
        <v>2.0174999999999998E-2</v>
      </c>
      <c r="J26" s="10">
        <v>44432</v>
      </c>
    </row>
    <row r="27" spans="1:10">
      <c r="I27" s="11">
        <f>SUM(I2:I26)</f>
        <v>23.696205827244398</v>
      </c>
    </row>
    <row r="29" spans="1:10" s="1" customFormat="1" ht="12.75">
      <c r="A29" s="2" t="s">
        <v>336</v>
      </c>
      <c r="B29" s="2" t="s">
        <v>337</v>
      </c>
      <c r="C29" s="2" t="s">
        <v>338</v>
      </c>
      <c r="D29" s="2" t="s">
        <v>339</v>
      </c>
      <c r="E29" s="2" t="s">
        <v>340</v>
      </c>
      <c r="F29" s="2" t="s">
        <v>340</v>
      </c>
      <c r="G29" s="3" t="s">
        <v>341</v>
      </c>
      <c r="H29" s="3" t="s">
        <v>342</v>
      </c>
      <c r="I29" s="3" t="s">
        <v>343</v>
      </c>
      <c r="J29" s="8" t="s">
        <v>344</v>
      </c>
    </row>
    <row r="30" spans="1:10" s="1" customFormat="1" ht="16.5" customHeight="1">
      <c r="A30" s="4" t="s">
        <v>523</v>
      </c>
      <c r="B30" s="5" t="s">
        <v>345</v>
      </c>
      <c r="C30" s="5" t="s">
        <v>346</v>
      </c>
      <c r="D30" s="4" t="s">
        <v>544</v>
      </c>
      <c r="E30" s="4" t="s">
        <v>545</v>
      </c>
      <c r="F30" s="5" t="s">
        <v>546</v>
      </c>
      <c r="G30" s="6">
        <v>2</v>
      </c>
      <c r="H30" s="7">
        <v>0.05</v>
      </c>
      <c r="I30" s="9">
        <f t="shared" ref="I30:I40" si="1">H30*G30</f>
        <v>0.1</v>
      </c>
      <c r="J30" s="10">
        <v>44136</v>
      </c>
    </row>
    <row r="31" spans="1:10" s="1" customFormat="1" ht="16.5" customHeight="1">
      <c r="A31" s="12" t="s">
        <v>523</v>
      </c>
      <c r="B31" s="13" t="s">
        <v>345</v>
      </c>
      <c r="C31" s="13" t="s">
        <v>346</v>
      </c>
      <c r="D31" s="12" t="s">
        <v>547</v>
      </c>
      <c r="E31" s="12" t="s">
        <v>548</v>
      </c>
      <c r="F31" s="13" t="s">
        <v>349</v>
      </c>
      <c r="G31" s="14">
        <v>1</v>
      </c>
      <c r="H31" s="7">
        <v>1.05</v>
      </c>
      <c r="I31" s="9">
        <f t="shared" si="1"/>
        <v>1.05</v>
      </c>
      <c r="J31" s="16">
        <v>44136</v>
      </c>
    </row>
    <row r="32" spans="1:10" s="1" customFormat="1" ht="16.5" customHeight="1">
      <c r="A32" s="4" t="s">
        <v>523</v>
      </c>
      <c r="B32" s="5" t="s">
        <v>345</v>
      </c>
      <c r="C32" s="5" t="s">
        <v>346</v>
      </c>
      <c r="D32" s="4" t="s">
        <v>549</v>
      </c>
      <c r="E32" s="4" t="s">
        <v>550</v>
      </c>
      <c r="F32" s="5" t="s">
        <v>349</v>
      </c>
      <c r="G32" s="6">
        <v>1</v>
      </c>
      <c r="H32" s="7">
        <v>0.64</v>
      </c>
      <c r="I32" s="9">
        <f t="shared" si="1"/>
        <v>0.64</v>
      </c>
      <c r="J32" s="10">
        <v>44136</v>
      </c>
    </row>
    <row r="33" spans="1:10" s="1" customFormat="1" ht="16.5" customHeight="1">
      <c r="A33" s="12" t="s">
        <v>523</v>
      </c>
      <c r="B33" s="13" t="s">
        <v>345</v>
      </c>
      <c r="C33" s="13" t="s">
        <v>346</v>
      </c>
      <c r="D33" s="12" t="s">
        <v>551</v>
      </c>
      <c r="E33" s="12" t="s">
        <v>552</v>
      </c>
      <c r="F33" s="13" t="s">
        <v>349</v>
      </c>
      <c r="G33" s="14">
        <v>1</v>
      </c>
      <c r="H33" s="7">
        <v>0.63</v>
      </c>
      <c r="I33" s="9">
        <f t="shared" si="1"/>
        <v>0.63</v>
      </c>
      <c r="J33" s="16">
        <v>44136</v>
      </c>
    </row>
    <row r="34" spans="1:10" s="1" customFormat="1" ht="16.5" customHeight="1">
      <c r="A34" s="4" t="s">
        <v>523</v>
      </c>
      <c r="B34" s="5" t="s">
        <v>345</v>
      </c>
      <c r="C34" s="5" t="s">
        <v>346</v>
      </c>
      <c r="D34" s="4" t="s">
        <v>553</v>
      </c>
      <c r="E34" s="4" t="s">
        <v>554</v>
      </c>
      <c r="F34" s="5" t="s">
        <v>349</v>
      </c>
      <c r="G34" s="6">
        <v>1</v>
      </c>
      <c r="H34" s="7">
        <v>0.57999999999999996</v>
      </c>
      <c r="I34" s="9">
        <f t="shared" si="1"/>
        <v>0.57999999999999996</v>
      </c>
      <c r="J34" s="10">
        <v>44136</v>
      </c>
    </row>
    <row r="35" spans="1:10" s="1" customFormat="1" ht="16.5" customHeight="1">
      <c r="A35" s="12" t="s">
        <v>523</v>
      </c>
      <c r="B35" s="13" t="s">
        <v>345</v>
      </c>
      <c r="C35" s="13" t="s">
        <v>346</v>
      </c>
      <c r="D35" s="12" t="s">
        <v>555</v>
      </c>
      <c r="E35" s="12" t="s">
        <v>556</v>
      </c>
      <c r="F35" s="13" t="s">
        <v>349</v>
      </c>
      <c r="G35" s="14">
        <v>1</v>
      </c>
      <c r="H35" s="7">
        <v>0.59</v>
      </c>
      <c r="I35" s="9">
        <f t="shared" si="1"/>
        <v>0.59</v>
      </c>
      <c r="J35" s="16">
        <v>44136</v>
      </c>
    </row>
    <row r="36" spans="1:10" s="1" customFormat="1" ht="16.5" customHeight="1">
      <c r="A36" s="4" t="s">
        <v>523</v>
      </c>
      <c r="B36" s="5" t="s">
        <v>345</v>
      </c>
      <c r="C36" s="5" t="s">
        <v>346</v>
      </c>
      <c r="D36" s="4" t="s">
        <v>557</v>
      </c>
      <c r="E36" s="4" t="s">
        <v>558</v>
      </c>
      <c r="F36" s="5" t="s">
        <v>349</v>
      </c>
      <c r="G36" s="6">
        <v>1</v>
      </c>
      <c r="H36" s="7">
        <v>0.4</v>
      </c>
      <c r="I36" s="9">
        <f t="shared" si="1"/>
        <v>0.4</v>
      </c>
      <c r="J36" s="10">
        <v>44136</v>
      </c>
    </row>
    <row r="37" spans="1:10" s="1" customFormat="1" ht="16.5" customHeight="1">
      <c r="A37" s="12" t="s">
        <v>523</v>
      </c>
      <c r="B37" s="13" t="s">
        <v>345</v>
      </c>
      <c r="C37" s="13" t="s">
        <v>346</v>
      </c>
      <c r="D37" s="12" t="s">
        <v>559</v>
      </c>
      <c r="E37" s="12" t="s">
        <v>560</v>
      </c>
      <c r="F37" s="13" t="s">
        <v>349</v>
      </c>
      <c r="G37" s="14">
        <v>1</v>
      </c>
      <c r="H37" s="7">
        <v>0.4</v>
      </c>
      <c r="I37" s="9">
        <f t="shared" si="1"/>
        <v>0.4</v>
      </c>
      <c r="J37" s="16">
        <v>44136</v>
      </c>
    </row>
    <row r="38" spans="1:10" s="1" customFormat="1" ht="16.5" customHeight="1">
      <c r="A38" s="4" t="s">
        <v>523</v>
      </c>
      <c r="B38" s="5" t="s">
        <v>345</v>
      </c>
      <c r="C38" s="5" t="s">
        <v>346</v>
      </c>
      <c r="D38" s="4" t="s">
        <v>561</v>
      </c>
      <c r="E38" s="4" t="s">
        <v>562</v>
      </c>
      <c r="F38" s="5" t="s">
        <v>563</v>
      </c>
      <c r="G38" s="6">
        <v>4</v>
      </c>
      <c r="H38" s="7">
        <v>0.1196</v>
      </c>
      <c r="I38" s="9">
        <f t="shared" si="1"/>
        <v>0.47839999999999999</v>
      </c>
      <c r="J38" s="10">
        <v>44136</v>
      </c>
    </row>
    <row r="39" spans="1:10" s="1" customFormat="1" ht="16.5" customHeight="1">
      <c r="A39" s="12" t="s">
        <v>523</v>
      </c>
      <c r="B39" s="13" t="s">
        <v>345</v>
      </c>
      <c r="C39" s="13" t="s">
        <v>346</v>
      </c>
      <c r="D39" s="12" t="s">
        <v>564</v>
      </c>
      <c r="E39" s="12" t="s">
        <v>565</v>
      </c>
      <c r="F39" s="13" t="s">
        <v>566</v>
      </c>
      <c r="G39" s="14">
        <v>4</v>
      </c>
      <c r="H39" s="7">
        <v>0.16300000000000001</v>
      </c>
      <c r="I39" s="9">
        <f t="shared" si="1"/>
        <v>0.65200000000000002</v>
      </c>
      <c r="J39" s="16">
        <v>44424</v>
      </c>
    </row>
    <row r="40" spans="1:10" s="1" customFormat="1" ht="16.5" customHeight="1">
      <c r="A40" s="4" t="s">
        <v>523</v>
      </c>
      <c r="B40" s="5" t="s">
        <v>345</v>
      </c>
      <c r="C40" s="5" t="s">
        <v>346</v>
      </c>
      <c r="D40" s="4" t="s">
        <v>567</v>
      </c>
      <c r="E40" s="4" t="s">
        <v>568</v>
      </c>
      <c r="F40" s="5" t="s">
        <v>349</v>
      </c>
      <c r="G40" s="6">
        <v>2</v>
      </c>
      <c r="H40" s="7">
        <v>0.15</v>
      </c>
      <c r="I40" s="9">
        <f t="shared" si="1"/>
        <v>0.3</v>
      </c>
      <c r="J40" s="10">
        <v>44561</v>
      </c>
    </row>
    <row r="41" spans="1:10">
      <c r="I41" s="11">
        <f>SUM(I28:I40)</f>
        <v>5.8204000000000002</v>
      </c>
    </row>
    <row r="43" spans="1:10" s="1" customFormat="1" ht="12.75">
      <c r="A43" s="2" t="s">
        <v>336</v>
      </c>
      <c r="B43" s="2" t="s">
        <v>337</v>
      </c>
      <c r="C43" s="2" t="s">
        <v>338</v>
      </c>
      <c r="D43" s="2" t="s">
        <v>339</v>
      </c>
      <c r="E43" s="2" t="s">
        <v>340</v>
      </c>
      <c r="F43" s="2" t="s">
        <v>340</v>
      </c>
      <c r="G43" s="3" t="s">
        <v>341</v>
      </c>
      <c r="H43" s="3" t="s">
        <v>342</v>
      </c>
      <c r="I43" s="3" t="s">
        <v>343</v>
      </c>
      <c r="J43" s="8" t="s">
        <v>344</v>
      </c>
    </row>
    <row r="44" spans="1:10" s="1" customFormat="1" ht="16.5" customHeight="1">
      <c r="A44" s="4" t="s">
        <v>532</v>
      </c>
      <c r="B44" s="5" t="s">
        <v>345</v>
      </c>
      <c r="C44" s="5" t="s">
        <v>346</v>
      </c>
      <c r="D44" s="4" t="s">
        <v>569</v>
      </c>
      <c r="E44" s="4" t="s">
        <v>570</v>
      </c>
      <c r="F44" s="5" t="s">
        <v>349</v>
      </c>
      <c r="G44" s="6">
        <v>1</v>
      </c>
      <c r="H44" s="7">
        <v>0.291913405677656</v>
      </c>
      <c r="I44" s="9">
        <f t="shared" ref="I44:I46" si="2">H44*G44</f>
        <v>0.291913405677656</v>
      </c>
      <c r="J44" s="10">
        <v>44835</v>
      </c>
    </row>
    <row r="45" spans="1:10" s="1" customFormat="1" ht="16.5" customHeight="1">
      <c r="A45" s="12" t="s">
        <v>532</v>
      </c>
      <c r="B45" s="13" t="s">
        <v>345</v>
      </c>
      <c r="C45" s="13" t="s">
        <v>346</v>
      </c>
      <c r="D45" s="12" t="s">
        <v>571</v>
      </c>
      <c r="E45" s="12" t="s">
        <v>572</v>
      </c>
      <c r="F45" s="13" t="s">
        <v>349</v>
      </c>
      <c r="G45" s="14">
        <v>1</v>
      </c>
      <c r="H45" s="7">
        <v>3</v>
      </c>
      <c r="I45" s="9">
        <f t="shared" si="2"/>
        <v>3</v>
      </c>
      <c r="J45" s="16">
        <v>44835</v>
      </c>
    </row>
    <row r="46" spans="1:10" s="1" customFormat="1" ht="16.5" customHeight="1">
      <c r="A46" s="4" t="s">
        <v>532</v>
      </c>
      <c r="B46" s="5" t="s">
        <v>345</v>
      </c>
      <c r="C46" s="5" t="s">
        <v>346</v>
      </c>
      <c r="D46" s="4" t="s">
        <v>573</v>
      </c>
      <c r="E46" s="4" t="s">
        <v>574</v>
      </c>
      <c r="F46" s="5" t="s">
        <v>575</v>
      </c>
      <c r="G46" s="6">
        <v>1</v>
      </c>
      <c r="H46" s="7">
        <v>0.26550000000000001</v>
      </c>
      <c r="I46" s="9">
        <f t="shared" si="2"/>
        <v>0.26550000000000001</v>
      </c>
      <c r="J46" s="10">
        <v>44835</v>
      </c>
    </row>
    <row r="47" spans="1:10">
      <c r="I47" s="11">
        <f>SUM(I44:I46)</f>
        <v>3.5574134056776598</v>
      </c>
    </row>
  </sheetData>
  <phoneticPr fontId="20" type="noConversion"/>
  <pageMargins left="0.75" right="0.75" top="1" bottom="1" header="0.5" footer="0.5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4" workbookViewId="0">
      <selection activeCell="L26" sqref="L26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875" customWidth="1"/>
    <col min="6" max="6" width="13.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186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8</v>
      </c>
      <c r="H2" s="7">
        <v>0.120565034394672</v>
      </c>
      <c r="I2" s="9">
        <f t="shared" ref="I2:I22" si="0">H2*G2</f>
        <v>0.96452027515737604</v>
      </c>
      <c r="J2" s="10">
        <v>44470</v>
      </c>
    </row>
    <row r="3" spans="1:10" s="1" customFormat="1" ht="16.5" customHeight="1">
      <c r="A3" s="12" t="s">
        <v>186</v>
      </c>
      <c r="B3" s="13" t="s">
        <v>345</v>
      </c>
      <c r="C3" s="13" t="s">
        <v>346</v>
      </c>
      <c r="D3" s="12" t="s">
        <v>227</v>
      </c>
      <c r="E3" s="12" t="s">
        <v>228</v>
      </c>
      <c r="F3" s="13" t="s">
        <v>443</v>
      </c>
      <c r="G3" s="14">
        <v>1</v>
      </c>
      <c r="H3" s="7">
        <v>0.28858469243986301</v>
      </c>
      <c r="I3" s="9">
        <f t="shared" si="0"/>
        <v>0.28858469243986301</v>
      </c>
      <c r="J3" s="16">
        <v>44295</v>
      </c>
    </row>
    <row r="4" spans="1:10" s="1" customFormat="1" ht="16.5" customHeight="1">
      <c r="A4" s="4" t="s">
        <v>186</v>
      </c>
      <c r="B4" s="5" t="s">
        <v>345</v>
      </c>
      <c r="C4" s="5" t="s">
        <v>346</v>
      </c>
      <c r="D4" s="4" t="s">
        <v>445</v>
      </c>
      <c r="E4" s="4" t="s">
        <v>446</v>
      </c>
      <c r="F4" s="5" t="s">
        <v>447</v>
      </c>
      <c r="G4" s="6">
        <v>0.31</v>
      </c>
      <c r="H4" s="7">
        <v>1.7257</v>
      </c>
      <c r="I4" s="9">
        <f t="shared" si="0"/>
        <v>0.53496699999999997</v>
      </c>
      <c r="J4" s="10">
        <v>44295</v>
      </c>
    </row>
    <row r="5" spans="1:10" s="1" customFormat="1" ht="16.5" customHeight="1">
      <c r="A5" s="12" t="s">
        <v>186</v>
      </c>
      <c r="B5" s="13" t="s">
        <v>345</v>
      </c>
      <c r="C5" s="13" t="s">
        <v>346</v>
      </c>
      <c r="D5" s="12" t="s">
        <v>518</v>
      </c>
      <c r="E5" s="12" t="s">
        <v>519</v>
      </c>
      <c r="F5" s="13" t="s">
        <v>349</v>
      </c>
      <c r="G5" s="14">
        <v>0.27</v>
      </c>
      <c r="H5" s="7">
        <v>0.58899999999999997</v>
      </c>
      <c r="I5" s="9">
        <f t="shared" si="0"/>
        <v>0.15903</v>
      </c>
      <c r="J5" s="16">
        <v>44470</v>
      </c>
    </row>
    <row r="6" spans="1:10" s="1" customFormat="1" ht="16.5" customHeight="1">
      <c r="A6" s="4" t="s">
        <v>186</v>
      </c>
      <c r="B6" s="5" t="s">
        <v>345</v>
      </c>
      <c r="C6" s="5" t="s">
        <v>346</v>
      </c>
      <c r="D6" s="4" t="s">
        <v>332</v>
      </c>
      <c r="E6" s="4" t="s">
        <v>333</v>
      </c>
      <c r="F6" s="5" t="s">
        <v>448</v>
      </c>
      <c r="G6" s="6">
        <v>0.55000000000000004</v>
      </c>
      <c r="H6" s="7">
        <v>1.6814</v>
      </c>
      <c r="I6" s="9">
        <f t="shared" si="0"/>
        <v>0.92476999999999998</v>
      </c>
      <c r="J6" s="10">
        <v>44470</v>
      </c>
    </row>
    <row r="7" spans="1:10" s="1" customFormat="1" ht="16.5" customHeight="1">
      <c r="A7" s="12" t="s">
        <v>186</v>
      </c>
      <c r="B7" s="13" t="s">
        <v>345</v>
      </c>
      <c r="C7" s="13" t="s">
        <v>346</v>
      </c>
      <c r="D7" s="12" t="s">
        <v>483</v>
      </c>
      <c r="E7" s="12" t="s">
        <v>484</v>
      </c>
      <c r="F7" s="13" t="s">
        <v>349</v>
      </c>
      <c r="G7" s="14">
        <v>2</v>
      </c>
      <c r="H7" s="7">
        <v>0.24093969243986299</v>
      </c>
      <c r="I7" s="9">
        <f t="shared" si="0"/>
        <v>0.48187938487972598</v>
      </c>
      <c r="J7" s="16">
        <v>44295</v>
      </c>
    </row>
    <row r="8" spans="1:10" s="1" customFormat="1" ht="16.5" customHeight="1">
      <c r="A8" s="4" t="s">
        <v>186</v>
      </c>
      <c r="B8" s="5" t="s">
        <v>345</v>
      </c>
      <c r="C8" s="5" t="s">
        <v>346</v>
      </c>
      <c r="D8" s="4" t="s">
        <v>526</v>
      </c>
      <c r="E8" s="4" t="s">
        <v>527</v>
      </c>
      <c r="F8" s="5" t="s">
        <v>349</v>
      </c>
      <c r="G8" s="6">
        <v>1</v>
      </c>
      <c r="H8" s="7">
        <v>3.10834578384212</v>
      </c>
      <c r="I8" s="9">
        <f t="shared" si="0"/>
        <v>3.10834578384212</v>
      </c>
      <c r="J8" s="10">
        <v>44295</v>
      </c>
    </row>
    <row r="9" spans="1:10" s="1" customFormat="1" ht="16.5" customHeight="1">
      <c r="A9" s="12" t="s">
        <v>186</v>
      </c>
      <c r="B9" s="13" t="s">
        <v>345</v>
      </c>
      <c r="C9" s="13" t="s">
        <v>346</v>
      </c>
      <c r="D9" s="12" t="s">
        <v>513</v>
      </c>
      <c r="E9" s="12" t="s">
        <v>514</v>
      </c>
      <c r="F9" s="13" t="s">
        <v>515</v>
      </c>
      <c r="G9" s="14">
        <v>1</v>
      </c>
      <c r="H9" s="7">
        <v>0.05</v>
      </c>
      <c r="I9" s="9">
        <f t="shared" si="0"/>
        <v>0.05</v>
      </c>
      <c r="J9" s="16">
        <v>44295</v>
      </c>
    </row>
    <row r="10" spans="1:10" s="1" customFormat="1" ht="16.5" customHeight="1">
      <c r="A10" s="4" t="s">
        <v>186</v>
      </c>
      <c r="B10" s="5" t="s">
        <v>345</v>
      </c>
      <c r="C10" s="5" t="s">
        <v>346</v>
      </c>
      <c r="D10" s="4" t="s">
        <v>523</v>
      </c>
      <c r="E10" s="4" t="s">
        <v>524</v>
      </c>
      <c r="F10" s="5" t="s">
        <v>525</v>
      </c>
      <c r="G10" s="6">
        <v>1</v>
      </c>
      <c r="H10" s="7">
        <v>5.8204000000000002</v>
      </c>
      <c r="I10" s="9">
        <f t="shared" si="0"/>
        <v>5.8204000000000002</v>
      </c>
      <c r="J10" s="10">
        <v>44295</v>
      </c>
    </row>
    <row r="11" spans="1:10" s="1" customFormat="1" ht="16.5" customHeight="1">
      <c r="A11" s="12" t="s">
        <v>186</v>
      </c>
      <c r="B11" s="13" t="s">
        <v>345</v>
      </c>
      <c r="C11" s="13" t="s">
        <v>346</v>
      </c>
      <c r="D11" s="12" t="s">
        <v>449</v>
      </c>
      <c r="E11" s="12" t="s">
        <v>450</v>
      </c>
      <c r="F11" s="13" t="s">
        <v>447</v>
      </c>
      <c r="G11" s="14">
        <v>0.73</v>
      </c>
      <c r="H11" s="7">
        <v>1.7257</v>
      </c>
      <c r="I11" s="9">
        <f t="shared" si="0"/>
        <v>1.2597609999999999</v>
      </c>
      <c r="J11" s="16">
        <v>44432</v>
      </c>
    </row>
    <row r="12" spans="1:10" s="1" customFormat="1" ht="16.5" customHeight="1">
      <c r="A12" s="4" t="s">
        <v>186</v>
      </c>
      <c r="B12" s="5" t="s">
        <v>345</v>
      </c>
      <c r="C12" s="5" t="s">
        <v>346</v>
      </c>
      <c r="D12" s="4" t="s">
        <v>451</v>
      </c>
      <c r="E12" s="4" t="s">
        <v>452</v>
      </c>
      <c r="F12" s="5" t="s">
        <v>448</v>
      </c>
      <c r="G12" s="6">
        <v>0.59</v>
      </c>
      <c r="H12" s="7">
        <v>1.6814</v>
      </c>
      <c r="I12" s="9">
        <f t="shared" si="0"/>
        <v>0.99202599999999996</v>
      </c>
      <c r="J12" s="10">
        <v>44432</v>
      </c>
    </row>
    <row r="13" spans="1:10" s="1" customFormat="1" ht="16.5" customHeight="1">
      <c r="A13" s="12" t="s">
        <v>186</v>
      </c>
      <c r="B13" s="13" t="s">
        <v>345</v>
      </c>
      <c r="C13" s="13" t="s">
        <v>346</v>
      </c>
      <c r="D13" s="12" t="s">
        <v>485</v>
      </c>
      <c r="E13" s="12" t="s">
        <v>486</v>
      </c>
      <c r="F13" s="13" t="s">
        <v>349</v>
      </c>
      <c r="G13" s="14">
        <v>2</v>
      </c>
      <c r="H13" s="7">
        <v>0.26550000000000001</v>
      </c>
      <c r="I13" s="9">
        <f t="shared" si="0"/>
        <v>0.53100000000000003</v>
      </c>
      <c r="J13" s="16">
        <v>44409</v>
      </c>
    </row>
    <row r="14" spans="1:10" s="1" customFormat="1" ht="16.5" customHeight="1">
      <c r="A14" s="4" t="s">
        <v>186</v>
      </c>
      <c r="B14" s="5" t="s">
        <v>345</v>
      </c>
      <c r="C14" s="5" t="s">
        <v>346</v>
      </c>
      <c r="D14" s="4" t="s">
        <v>440</v>
      </c>
      <c r="E14" s="4" t="s">
        <v>441</v>
      </c>
      <c r="F14" s="5" t="s">
        <v>442</v>
      </c>
      <c r="G14" s="6">
        <v>6.6699999999999995E-2</v>
      </c>
      <c r="H14" s="7">
        <v>0.40350000000000003</v>
      </c>
      <c r="I14" s="9">
        <f t="shared" si="0"/>
        <v>2.6913449999999998E-2</v>
      </c>
      <c r="J14" s="10">
        <v>44409</v>
      </c>
    </row>
    <row r="15" spans="1:10" s="1" customFormat="1" ht="16.5" customHeight="1">
      <c r="A15" s="12" t="s">
        <v>186</v>
      </c>
      <c r="B15" s="13" t="s">
        <v>345</v>
      </c>
      <c r="C15" s="13" t="s">
        <v>346</v>
      </c>
      <c r="D15" s="12" t="s">
        <v>542</v>
      </c>
      <c r="E15" s="12" t="s">
        <v>543</v>
      </c>
      <c r="F15" s="13" t="s">
        <v>349</v>
      </c>
      <c r="G15" s="14">
        <v>1</v>
      </c>
      <c r="H15" s="7">
        <v>2.25664E-2</v>
      </c>
      <c r="I15" s="9">
        <f t="shared" si="0"/>
        <v>2.25664E-2</v>
      </c>
      <c r="J15" s="16">
        <v>44746</v>
      </c>
    </row>
    <row r="16" spans="1:10" s="1" customFormat="1" ht="16.5" customHeight="1">
      <c r="A16" s="4" t="s">
        <v>186</v>
      </c>
      <c r="B16" s="5" t="s">
        <v>345</v>
      </c>
      <c r="C16" s="5" t="s">
        <v>346</v>
      </c>
      <c r="D16" s="4" t="s">
        <v>463</v>
      </c>
      <c r="E16" s="4" t="s">
        <v>464</v>
      </c>
      <c r="F16" s="5" t="s">
        <v>465</v>
      </c>
      <c r="G16" s="6">
        <v>1.67E-2</v>
      </c>
      <c r="H16" s="7">
        <v>6.2127999999999997</v>
      </c>
      <c r="I16" s="9">
        <f t="shared" si="0"/>
        <v>0.10375376</v>
      </c>
      <c r="J16" s="10">
        <v>44409</v>
      </c>
    </row>
    <row r="17" spans="1:10" s="1" customFormat="1" ht="16.5" customHeight="1">
      <c r="A17" s="12" t="s">
        <v>186</v>
      </c>
      <c r="B17" s="13" t="s">
        <v>345</v>
      </c>
      <c r="C17" s="13" t="s">
        <v>346</v>
      </c>
      <c r="D17" s="12" t="s">
        <v>229</v>
      </c>
      <c r="E17" s="12" t="s">
        <v>230</v>
      </c>
      <c r="F17" s="13" t="s">
        <v>349</v>
      </c>
      <c r="G17" s="14">
        <v>1</v>
      </c>
      <c r="H17" s="7">
        <v>0.35</v>
      </c>
      <c r="I17" s="9">
        <f t="shared" si="0"/>
        <v>0.35</v>
      </c>
      <c r="J17" s="16">
        <v>44469</v>
      </c>
    </row>
    <row r="18" spans="1:10" s="1" customFormat="1" ht="16.5" customHeight="1">
      <c r="A18" s="4" t="s">
        <v>186</v>
      </c>
      <c r="B18" s="5" t="s">
        <v>345</v>
      </c>
      <c r="C18" s="5" t="s">
        <v>346</v>
      </c>
      <c r="D18" s="4" t="s">
        <v>315</v>
      </c>
      <c r="E18" s="4" t="s">
        <v>316</v>
      </c>
      <c r="F18" s="5" t="s">
        <v>349</v>
      </c>
      <c r="G18" s="6">
        <v>1</v>
      </c>
      <c r="H18" s="7">
        <f>I32</f>
        <v>2.5013341917067899</v>
      </c>
      <c r="I18" s="9">
        <f t="shared" si="0"/>
        <v>2.5013341917067899</v>
      </c>
      <c r="J18" s="10">
        <v>44295</v>
      </c>
    </row>
    <row r="19" spans="1:10" s="1" customFormat="1" ht="16.5" customHeight="1">
      <c r="A19" s="12" t="s">
        <v>186</v>
      </c>
      <c r="B19" s="13" t="s">
        <v>345</v>
      </c>
      <c r="C19" s="13" t="s">
        <v>346</v>
      </c>
      <c r="D19" s="12" t="s">
        <v>1006</v>
      </c>
      <c r="E19" s="12" t="s">
        <v>1007</v>
      </c>
      <c r="F19" s="13" t="s">
        <v>1008</v>
      </c>
      <c r="G19" s="14">
        <v>1</v>
      </c>
      <c r="H19" s="7">
        <v>0.03</v>
      </c>
      <c r="I19" s="9">
        <f t="shared" si="0"/>
        <v>0.03</v>
      </c>
      <c r="J19" s="16">
        <v>44469</v>
      </c>
    </row>
    <row r="20" spans="1:10" s="1" customFormat="1" ht="16.5" customHeight="1">
      <c r="A20" s="4" t="s">
        <v>186</v>
      </c>
      <c r="B20" s="5" t="s">
        <v>345</v>
      </c>
      <c r="C20" s="5" t="s">
        <v>346</v>
      </c>
      <c r="D20" s="4" t="s">
        <v>534</v>
      </c>
      <c r="E20" s="4" t="s">
        <v>535</v>
      </c>
      <c r="F20" s="5" t="s">
        <v>349</v>
      </c>
      <c r="G20" s="6">
        <v>1</v>
      </c>
      <c r="H20" s="7">
        <v>0.26</v>
      </c>
      <c r="I20" s="9">
        <f t="shared" si="0"/>
        <v>0.26</v>
      </c>
      <c r="J20" s="10">
        <v>44295</v>
      </c>
    </row>
    <row r="21" spans="1:10" s="1" customFormat="1" ht="16.5" customHeight="1">
      <c r="A21" s="12" t="s">
        <v>186</v>
      </c>
      <c r="B21" s="13" t="s">
        <v>345</v>
      </c>
      <c r="C21" s="13" t="s">
        <v>346</v>
      </c>
      <c r="D21" s="12" t="s">
        <v>1147</v>
      </c>
      <c r="E21" s="12" t="s">
        <v>777</v>
      </c>
      <c r="F21" s="13" t="s">
        <v>492</v>
      </c>
      <c r="G21" s="14">
        <v>1</v>
      </c>
      <c r="H21" s="7">
        <v>2.9689681145833302</v>
      </c>
      <c r="I21" s="9">
        <f t="shared" si="0"/>
        <v>2.9689681145833302</v>
      </c>
      <c r="J21" s="16">
        <v>44295</v>
      </c>
    </row>
    <row r="22" spans="1:10" s="1" customFormat="1" ht="16.5" customHeight="1">
      <c r="A22" s="4" t="s">
        <v>186</v>
      </c>
      <c r="B22" s="5" t="s">
        <v>345</v>
      </c>
      <c r="C22" s="5" t="s">
        <v>346</v>
      </c>
      <c r="D22" s="4" t="s">
        <v>487</v>
      </c>
      <c r="E22" s="4" t="s">
        <v>488</v>
      </c>
      <c r="F22" s="5" t="s">
        <v>489</v>
      </c>
      <c r="G22" s="6">
        <v>2</v>
      </c>
      <c r="H22" s="7">
        <v>0.1862</v>
      </c>
      <c r="I22" s="9">
        <f t="shared" si="0"/>
        <v>0.37240000000000001</v>
      </c>
      <c r="J22" s="10">
        <v>44295</v>
      </c>
    </row>
    <row r="23" spans="1:10">
      <c r="H23" s="11" t="s">
        <v>420</v>
      </c>
      <c r="I23" s="11">
        <f>SUM(I2:I22)</f>
        <v>21.751220052609199</v>
      </c>
    </row>
    <row r="25" spans="1:10" s="1" customFormat="1" ht="12.75">
      <c r="A25" s="2" t="s">
        <v>336</v>
      </c>
      <c r="B25" s="2" t="s">
        <v>337</v>
      </c>
      <c r="C25" s="2" t="s">
        <v>338</v>
      </c>
      <c r="D25" s="2" t="s">
        <v>339</v>
      </c>
      <c r="E25" s="2" t="s">
        <v>340</v>
      </c>
      <c r="F25" s="2" t="s">
        <v>340</v>
      </c>
      <c r="G25" s="3" t="s">
        <v>341</v>
      </c>
      <c r="H25" s="3" t="s">
        <v>342</v>
      </c>
      <c r="I25" s="3" t="s">
        <v>343</v>
      </c>
      <c r="J25" s="8" t="s">
        <v>344</v>
      </c>
    </row>
    <row r="26" spans="1:10" s="1" customFormat="1" ht="16.5" customHeight="1">
      <c r="A26" s="4" t="s">
        <v>315</v>
      </c>
      <c r="B26" s="5" t="s">
        <v>345</v>
      </c>
      <c r="C26" s="5" t="s">
        <v>346</v>
      </c>
      <c r="D26" s="4" t="s">
        <v>495</v>
      </c>
      <c r="E26" s="4" t="s">
        <v>471</v>
      </c>
      <c r="F26" s="5" t="s">
        <v>349</v>
      </c>
      <c r="G26" s="6">
        <v>1</v>
      </c>
      <c r="H26" s="7">
        <v>1.1306766742424199</v>
      </c>
      <c r="I26" s="9">
        <f t="shared" ref="I26:I31" si="1">H26*G26</f>
        <v>1.1306766742424199</v>
      </c>
      <c r="J26" s="10">
        <v>44295</v>
      </c>
    </row>
    <row r="27" spans="1:10" s="1" customFormat="1" ht="16.5" customHeight="1">
      <c r="A27" s="12" t="s">
        <v>315</v>
      </c>
      <c r="B27" s="13" t="s">
        <v>345</v>
      </c>
      <c r="C27" s="13" t="s">
        <v>346</v>
      </c>
      <c r="D27" s="12" t="s">
        <v>496</v>
      </c>
      <c r="E27" s="12" t="s">
        <v>497</v>
      </c>
      <c r="F27" s="13" t="s">
        <v>349</v>
      </c>
      <c r="G27" s="14">
        <v>2</v>
      </c>
      <c r="H27" s="7">
        <v>0.22402187506072899</v>
      </c>
      <c r="I27" s="9">
        <f t="shared" si="1"/>
        <v>0.44804375012145797</v>
      </c>
      <c r="J27" s="16">
        <v>44295</v>
      </c>
    </row>
    <row r="28" spans="1:10" s="1" customFormat="1" ht="16.5" customHeight="1">
      <c r="A28" s="4" t="s">
        <v>315</v>
      </c>
      <c r="B28" s="5" t="s">
        <v>345</v>
      </c>
      <c r="C28" s="5" t="s">
        <v>346</v>
      </c>
      <c r="D28" s="4" t="s">
        <v>498</v>
      </c>
      <c r="E28" s="4" t="s">
        <v>475</v>
      </c>
      <c r="F28" s="5" t="s">
        <v>349</v>
      </c>
      <c r="G28" s="6">
        <v>1</v>
      </c>
      <c r="H28" s="7">
        <v>0.15993154612834201</v>
      </c>
      <c r="I28" s="9">
        <f t="shared" si="1"/>
        <v>0.15993154612834201</v>
      </c>
      <c r="J28" s="10">
        <v>44295</v>
      </c>
    </row>
    <row r="29" spans="1:10" s="1" customFormat="1" ht="16.5" customHeight="1">
      <c r="A29" s="12" t="s">
        <v>315</v>
      </c>
      <c r="B29" s="13" t="s">
        <v>345</v>
      </c>
      <c r="C29" s="13" t="s">
        <v>346</v>
      </c>
      <c r="D29" s="12" t="s">
        <v>466</v>
      </c>
      <c r="E29" s="12" t="s">
        <v>467</v>
      </c>
      <c r="F29" s="13" t="s">
        <v>349</v>
      </c>
      <c r="G29" s="14">
        <v>1</v>
      </c>
      <c r="H29" s="7">
        <v>0.122682221214575</v>
      </c>
      <c r="I29" s="9">
        <f t="shared" si="1"/>
        <v>0.122682221214575</v>
      </c>
      <c r="J29" s="16">
        <v>44295</v>
      </c>
    </row>
    <row r="30" spans="1:10" s="1" customFormat="1" ht="16.5" customHeight="1">
      <c r="A30" s="4" t="s">
        <v>315</v>
      </c>
      <c r="B30" s="5" t="s">
        <v>345</v>
      </c>
      <c r="C30" s="5" t="s">
        <v>346</v>
      </c>
      <c r="D30" s="4" t="s">
        <v>468</v>
      </c>
      <c r="E30" s="4" t="s">
        <v>469</v>
      </c>
      <c r="F30" s="5" t="s">
        <v>349</v>
      </c>
      <c r="G30" s="6">
        <v>3</v>
      </c>
      <c r="H30" s="7">
        <v>0.15</v>
      </c>
      <c r="I30" s="9">
        <f t="shared" si="1"/>
        <v>0.45</v>
      </c>
      <c r="J30" s="10">
        <v>44295</v>
      </c>
    </row>
    <row r="31" spans="1:10" s="1" customFormat="1" ht="16.5" customHeight="1">
      <c r="A31" s="12" t="s">
        <v>315</v>
      </c>
      <c r="B31" s="13" t="s">
        <v>345</v>
      </c>
      <c r="C31" s="13" t="s">
        <v>346</v>
      </c>
      <c r="D31" s="12" t="s">
        <v>499</v>
      </c>
      <c r="E31" s="12" t="s">
        <v>500</v>
      </c>
      <c r="F31" s="13" t="s">
        <v>349</v>
      </c>
      <c r="G31" s="14">
        <v>1</v>
      </c>
      <c r="H31" s="7">
        <v>0.19</v>
      </c>
      <c r="I31" s="9">
        <f t="shared" si="1"/>
        <v>0.19</v>
      </c>
      <c r="J31" s="16">
        <v>44295</v>
      </c>
    </row>
    <row r="32" spans="1:10">
      <c r="H32" s="11" t="s">
        <v>420</v>
      </c>
      <c r="I32" s="11">
        <f>SUM(I26:I31)</f>
        <v>2.5013341917067899</v>
      </c>
    </row>
  </sheetData>
  <phoneticPr fontId="20" type="noConversion"/>
  <pageMargins left="0.75" right="0.75" top="1" bottom="1" header="0.5" footer="0.5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12" workbookViewId="0">
      <selection activeCell="I11" sqref="I1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13.2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188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2</v>
      </c>
      <c r="H2" s="7">
        <f>VLOOKUP(D:D,'SHT0012989'!D:H,5,0)</f>
        <v>0.120565034394672</v>
      </c>
      <c r="I2" s="9">
        <f t="shared" ref="I2:I9" si="0">H2*G2</f>
        <v>0.24113006878934401</v>
      </c>
      <c r="J2" s="10">
        <v>44679</v>
      </c>
    </row>
    <row r="3" spans="1:10" s="1" customFormat="1" ht="16.5" customHeight="1">
      <c r="A3" s="12" t="s">
        <v>188</v>
      </c>
      <c r="B3" s="13" t="s">
        <v>345</v>
      </c>
      <c r="C3" s="13" t="s">
        <v>346</v>
      </c>
      <c r="D3" s="12" t="s">
        <v>483</v>
      </c>
      <c r="E3" s="12" t="s">
        <v>484</v>
      </c>
      <c r="F3" s="13" t="s">
        <v>349</v>
      </c>
      <c r="G3" s="14">
        <v>2</v>
      </c>
      <c r="H3" s="7">
        <f>VLOOKUP(D:D,'SHT0012989'!D:H,5,0)</f>
        <v>0.24093969243986299</v>
      </c>
      <c r="I3" s="9">
        <f t="shared" si="0"/>
        <v>0.48187938487972598</v>
      </c>
      <c r="J3" s="16">
        <v>44679</v>
      </c>
    </row>
    <row r="4" spans="1:10" s="1" customFormat="1" ht="16.5" customHeight="1">
      <c r="A4" s="4" t="s">
        <v>188</v>
      </c>
      <c r="B4" s="5" t="s">
        <v>345</v>
      </c>
      <c r="C4" s="5" t="s">
        <v>346</v>
      </c>
      <c r="D4" s="4" t="s">
        <v>445</v>
      </c>
      <c r="E4" s="4" t="s">
        <v>446</v>
      </c>
      <c r="F4" s="5" t="s">
        <v>447</v>
      </c>
      <c r="G4" s="6">
        <v>0.1</v>
      </c>
      <c r="H4" s="7">
        <f>VLOOKUP(D:D,'SHT0012989'!D:H,5,0)</f>
        <v>1.7257</v>
      </c>
      <c r="I4" s="9">
        <f t="shared" si="0"/>
        <v>0.17257</v>
      </c>
      <c r="J4" s="10">
        <v>44679</v>
      </c>
    </row>
    <row r="5" spans="1:10" s="1" customFormat="1" ht="16.5" customHeight="1">
      <c r="A5" s="12" t="s">
        <v>188</v>
      </c>
      <c r="B5" s="13" t="s">
        <v>345</v>
      </c>
      <c r="C5" s="13" t="s">
        <v>346</v>
      </c>
      <c r="D5" s="12" t="s">
        <v>451</v>
      </c>
      <c r="E5" s="12" t="s">
        <v>452</v>
      </c>
      <c r="F5" s="13" t="s">
        <v>448</v>
      </c>
      <c r="G5" s="14">
        <v>0.1</v>
      </c>
      <c r="H5" s="7">
        <f>VLOOKUP(D:D,'SHT0012989'!D:H,5,0)</f>
        <v>1.6814</v>
      </c>
      <c r="I5" s="9">
        <f t="shared" si="0"/>
        <v>0.16814000000000001</v>
      </c>
      <c r="J5" s="16">
        <v>44679</v>
      </c>
    </row>
    <row r="6" spans="1:10" s="1" customFormat="1" ht="16.5" customHeight="1">
      <c r="A6" s="4" t="s">
        <v>188</v>
      </c>
      <c r="B6" s="5" t="s">
        <v>345</v>
      </c>
      <c r="C6" s="5" t="s">
        <v>346</v>
      </c>
      <c r="D6" s="4" t="s">
        <v>485</v>
      </c>
      <c r="E6" s="4" t="s">
        <v>486</v>
      </c>
      <c r="F6" s="5" t="s">
        <v>349</v>
      </c>
      <c r="G6" s="6">
        <v>1</v>
      </c>
      <c r="H6" s="7">
        <f>VLOOKUP(D:D,'SHT0012989'!D:H,5,0)</f>
        <v>0.26550000000000001</v>
      </c>
      <c r="I6" s="9">
        <f t="shared" si="0"/>
        <v>0.26550000000000001</v>
      </c>
      <c r="J6" s="10">
        <v>44679</v>
      </c>
    </row>
    <row r="7" spans="1:10" s="1" customFormat="1" ht="16.5" customHeight="1">
      <c r="A7" s="12" t="s">
        <v>188</v>
      </c>
      <c r="B7" s="13" t="s">
        <v>345</v>
      </c>
      <c r="C7" s="13" t="s">
        <v>346</v>
      </c>
      <c r="D7" s="12" t="s">
        <v>315</v>
      </c>
      <c r="E7" s="12" t="s">
        <v>316</v>
      </c>
      <c r="F7" s="13" t="s">
        <v>349</v>
      </c>
      <c r="G7" s="14">
        <v>1</v>
      </c>
      <c r="H7" s="7">
        <f>VLOOKUP(D:D,'SHT0012989'!D:H,5,0)</f>
        <v>2.5013341917067899</v>
      </c>
      <c r="I7" s="9">
        <f t="shared" si="0"/>
        <v>2.5013341917067899</v>
      </c>
      <c r="J7" s="16">
        <v>44679</v>
      </c>
    </row>
    <row r="8" spans="1:10" s="1" customFormat="1" ht="16.5" customHeight="1">
      <c r="A8" s="4" t="s">
        <v>188</v>
      </c>
      <c r="B8" s="5" t="s">
        <v>345</v>
      </c>
      <c r="C8" s="5" t="s">
        <v>346</v>
      </c>
      <c r="D8" s="4" t="s">
        <v>487</v>
      </c>
      <c r="E8" s="4" t="s">
        <v>488</v>
      </c>
      <c r="F8" s="5" t="s">
        <v>489</v>
      </c>
      <c r="G8" s="6">
        <v>2</v>
      </c>
      <c r="H8" s="7">
        <f>VLOOKUP(D:D,'SHT0012989'!D:H,5,0)</f>
        <v>0.1862</v>
      </c>
      <c r="I8" s="9">
        <f t="shared" si="0"/>
        <v>0.37240000000000001</v>
      </c>
      <c r="J8" s="10">
        <v>44679</v>
      </c>
    </row>
    <row r="9" spans="1:10" s="1" customFormat="1" ht="16.5" customHeight="1">
      <c r="A9" s="12" t="s">
        <v>188</v>
      </c>
      <c r="B9" s="13" t="s">
        <v>345</v>
      </c>
      <c r="C9" s="13" t="s">
        <v>346</v>
      </c>
      <c r="D9" s="12" t="s">
        <v>1006</v>
      </c>
      <c r="E9" s="12" t="s">
        <v>1007</v>
      </c>
      <c r="F9" s="13" t="s">
        <v>1008</v>
      </c>
      <c r="G9" s="14">
        <v>1</v>
      </c>
      <c r="H9" s="7">
        <f>VLOOKUP(D:D,'SHT0012989'!D:H,5,0)</f>
        <v>0.03</v>
      </c>
      <c r="I9" s="9">
        <f t="shared" si="0"/>
        <v>0.03</v>
      </c>
      <c r="J9" s="16">
        <v>44679</v>
      </c>
    </row>
    <row r="10" spans="1:10">
      <c r="I10" s="11">
        <f>SUM(I2:I9)</f>
        <v>4.2329536453758596</v>
      </c>
    </row>
  </sheetData>
  <phoneticPr fontId="20" type="noConversion"/>
  <pageMargins left="0.75" right="0.75" top="1" bottom="1" header="0.5" footer="0.5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16" sqref="A16:XFD20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14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190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2</v>
      </c>
      <c r="H2" s="7">
        <v>0.120565034394672</v>
      </c>
      <c r="I2" s="9">
        <f t="shared" ref="I2:I13" si="0">H2*G2</f>
        <v>0.24113006878934401</v>
      </c>
      <c r="J2" s="10">
        <v>45363</v>
      </c>
    </row>
    <row r="3" spans="1:10" s="1" customFormat="1" ht="16.5" customHeight="1">
      <c r="A3" s="12" t="s">
        <v>190</v>
      </c>
      <c r="B3" s="13" t="s">
        <v>345</v>
      </c>
      <c r="C3" s="13" t="s">
        <v>346</v>
      </c>
      <c r="D3" s="12" t="s">
        <v>483</v>
      </c>
      <c r="E3" s="12" t="s">
        <v>484</v>
      </c>
      <c r="F3" s="13" t="s">
        <v>349</v>
      </c>
      <c r="G3" s="14">
        <v>2</v>
      </c>
      <c r="H3" s="7">
        <v>0.24093969243986299</v>
      </c>
      <c r="I3" s="9">
        <f t="shared" si="0"/>
        <v>0.48187938487972598</v>
      </c>
      <c r="J3" s="16">
        <v>45363</v>
      </c>
    </row>
    <row r="4" spans="1:10" s="1" customFormat="1" ht="16.5" customHeight="1">
      <c r="A4" s="4" t="s">
        <v>190</v>
      </c>
      <c r="B4" s="5" t="s">
        <v>345</v>
      </c>
      <c r="C4" s="5" t="s">
        <v>346</v>
      </c>
      <c r="D4" s="4" t="s">
        <v>520</v>
      </c>
      <c r="E4" s="4" t="s">
        <v>521</v>
      </c>
      <c r="F4" s="5" t="s">
        <v>522</v>
      </c>
      <c r="G4" s="6">
        <v>1</v>
      </c>
      <c r="H4" s="7">
        <v>0.23</v>
      </c>
      <c r="I4" s="9">
        <f t="shared" si="0"/>
        <v>0.23</v>
      </c>
      <c r="J4" s="10">
        <v>45363</v>
      </c>
    </row>
    <row r="5" spans="1:10" s="1" customFormat="1" ht="16.5" customHeight="1">
      <c r="A5" s="12" t="s">
        <v>190</v>
      </c>
      <c r="B5" s="13" t="s">
        <v>345</v>
      </c>
      <c r="C5" s="13" t="s">
        <v>346</v>
      </c>
      <c r="D5" s="12" t="s">
        <v>449</v>
      </c>
      <c r="E5" s="12" t="s">
        <v>450</v>
      </c>
      <c r="F5" s="13" t="s">
        <v>447</v>
      </c>
      <c r="G5" s="14">
        <v>0.2</v>
      </c>
      <c r="H5" s="7">
        <v>1.7257</v>
      </c>
      <c r="I5" s="9">
        <f t="shared" si="0"/>
        <v>0.34514</v>
      </c>
      <c r="J5" s="16">
        <v>45363</v>
      </c>
    </row>
    <row r="6" spans="1:10" s="1" customFormat="1" ht="16.5" customHeight="1">
      <c r="A6" s="4" t="s">
        <v>190</v>
      </c>
      <c r="B6" s="5" t="s">
        <v>345</v>
      </c>
      <c r="C6" s="5" t="s">
        <v>346</v>
      </c>
      <c r="D6" s="4" t="s">
        <v>516</v>
      </c>
      <c r="E6" s="4" t="s">
        <v>517</v>
      </c>
      <c r="F6" s="5" t="s">
        <v>349</v>
      </c>
      <c r="G6" s="6">
        <v>2</v>
      </c>
      <c r="H6" s="7">
        <v>0.05</v>
      </c>
      <c r="I6" s="9">
        <f t="shared" si="0"/>
        <v>0.1</v>
      </c>
      <c r="J6" s="10">
        <v>45363</v>
      </c>
    </row>
    <row r="7" spans="1:10" s="1" customFormat="1" ht="16.5" customHeight="1">
      <c r="A7" s="12" t="s">
        <v>190</v>
      </c>
      <c r="B7" s="13" t="s">
        <v>345</v>
      </c>
      <c r="C7" s="13" t="s">
        <v>346</v>
      </c>
      <c r="D7" s="12" t="s">
        <v>451</v>
      </c>
      <c r="E7" s="12" t="s">
        <v>452</v>
      </c>
      <c r="F7" s="13" t="s">
        <v>448</v>
      </c>
      <c r="G7" s="14">
        <v>0.2</v>
      </c>
      <c r="H7" s="7">
        <v>1.6814</v>
      </c>
      <c r="I7" s="9">
        <f t="shared" si="0"/>
        <v>0.33628000000000002</v>
      </c>
      <c r="J7" s="16">
        <v>45363</v>
      </c>
    </row>
    <row r="8" spans="1:10" s="1" customFormat="1" ht="16.5" customHeight="1">
      <c r="A8" s="4" t="s">
        <v>190</v>
      </c>
      <c r="B8" s="5" t="s">
        <v>345</v>
      </c>
      <c r="C8" s="5" t="s">
        <v>346</v>
      </c>
      <c r="D8" s="4" t="s">
        <v>530</v>
      </c>
      <c r="E8" s="4" t="s">
        <v>531</v>
      </c>
      <c r="F8" s="5" t="s">
        <v>349</v>
      </c>
      <c r="G8" s="6">
        <v>1</v>
      </c>
      <c r="H8" s="7">
        <v>0.13</v>
      </c>
      <c r="I8" s="9">
        <f t="shared" si="0"/>
        <v>0.13</v>
      </c>
      <c r="J8" s="10">
        <v>45363</v>
      </c>
    </row>
    <row r="9" spans="1:10" s="1" customFormat="1" ht="16.5" customHeight="1">
      <c r="A9" s="12" t="s">
        <v>190</v>
      </c>
      <c r="B9" s="13" t="s">
        <v>345</v>
      </c>
      <c r="C9" s="13" t="s">
        <v>346</v>
      </c>
      <c r="D9" s="12" t="s">
        <v>542</v>
      </c>
      <c r="E9" s="12" t="s">
        <v>543</v>
      </c>
      <c r="F9" s="13" t="s">
        <v>349</v>
      </c>
      <c r="G9" s="14">
        <v>1</v>
      </c>
      <c r="H9" s="7">
        <v>2.25664E-2</v>
      </c>
      <c r="I9" s="9">
        <f t="shared" si="0"/>
        <v>2.25664E-2</v>
      </c>
      <c r="J9" s="16">
        <v>45363</v>
      </c>
    </row>
    <row r="10" spans="1:10" s="1" customFormat="1" ht="16.5" customHeight="1">
      <c r="A10" s="4" t="s">
        <v>190</v>
      </c>
      <c r="B10" s="5" t="s">
        <v>345</v>
      </c>
      <c r="C10" s="5" t="s">
        <v>346</v>
      </c>
      <c r="D10" s="4" t="s">
        <v>532</v>
      </c>
      <c r="E10" s="4" t="s">
        <v>533</v>
      </c>
      <c r="F10" s="5" t="s">
        <v>349</v>
      </c>
      <c r="G10" s="6">
        <v>1</v>
      </c>
      <c r="H10" s="7">
        <f>I20</f>
        <v>3.5574134056776598</v>
      </c>
      <c r="I10" s="9">
        <f t="shared" si="0"/>
        <v>3.5574134056776598</v>
      </c>
      <c r="J10" s="10">
        <v>45363</v>
      </c>
    </row>
    <row r="11" spans="1:10" s="1" customFormat="1" ht="16.5" customHeight="1">
      <c r="A11" s="12" t="s">
        <v>190</v>
      </c>
      <c r="B11" s="13" t="s">
        <v>345</v>
      </c>
      <c r="C11" s="13" t="s">
        <v>346</v>
      </c>
      <c r="D11" s="12" t="s">
        <v>539</v>
      </c>
      <c r="E11" s="12" t="s">
        <v>540</v>
      </c>
      <c r="F11" s="13" t="s">
        <v>541</v>
      </c>
      <c r="G11" s="14">
        <v>1</v>
      </c>
      <c r="H11" s="7">
        <v>0.35</v>
      </c>
      <c r="I11" s="9">
        <f t="shared" si="0"/>
        <v>0.35</v>
      </c>
      <c r="J11" s="16">
        <v>45363</v>
      </c>
    </row>
    <row r="12" spans="1:10" s="1" customFormat="1" ht="16.5" customHeight="1">
      <c r="A12" s="4" t="s">
        <v>190</v>
      </c>
      <c r="B12" s="5" t="s">
        <v>345</v>
      </c>
      <c r="C12" s="5" t="s">
        <v>346</v>
      </c>
      <c r="D12" s="4" t="s">
        <v>536</v>
      </c>
      <c r="E12" s="4" t="s">
        <v>537</v>
      </c>
      <c r="F12" s="5" t="s">
        <v>538</v>
      </c>
      <c r="G12" s="6">
        <v>1</v>
      </c>
      <c r="H12" s="7">
        <v>0.40360000000000001</v>
      </c>
      <c r="I12" s="9">
        <f t="shared" si="0"/>
        <v>0.40360000000000001</v>
      </c>
      <c r="J12" s="10">
        <v>45363</v>
      </c>
    </row>
    <row r="13" spans="1:10" s="1" customFormat="1" ht="16.5" customHeight="1">
      <c r="A13" s="12" t="s">
        <v>190</v>
      </c>
      <c r="B13" s="13" t="s">
        <v>345</v>
      </c>
      <c r="C13" s="13" t="s">
        <v>346</v>
      </c>
      <c r="D13" s="12" t="s">
        <v>487</v>
      </c>
      <c r="E13" s="12" t="s">
        <v>488</v>
      </c>
      <c r="F13" s="13" t="s">
        <v>489</v>
      </c>
      <c r="G13" s="14">
        <v>2</v>
      </c>
      <c r="H13" s="7">
        <v>0.1862</v>
      </c>
      <c r="I13" s="9">
        <f t="shared" si="0"/>
        <v>0.37240000000000001</v>
      </c>
      <c r="J13" s="16">
        <v>45363</v>
      </c>
    </row>
    <row r="14" spans="1:10">
      <c r="I14" s="11">
        <f>SUM(I2:I13)</f>
        <v>6.5704092593467296</v>
      </c>
    </row>
    <row r="16" spans="1:10" s="1" customFormat="1" ht="12.75">
      <c r="A16" s="2" t="s">
        <v>336</v>
      </c>
      <c r="B16" s="2" t="s">
        <v>337</v>
      </c>
      <c r="C16" s="2" t="s">
        <v>338</v>
      </c>
      <c r="D16" s="2" t="s">
        <v>339</v>
      </c>
      <c r="E16" s="2" t="s">
        <v>340</v>
      </c>
      <c r="F16" s="2" t="s">
        <v>340</v>
      </c>
      <c r="G16" s="3" t="s">
        <v>341</v>
      </c>
      <c r="H16" s="3" t="s">
        <v>342</v>
      </c>
      <c r="I16" s="3" t="s">
        <v>343</v>
      </c>
      <c r="J16" s="8" t="s">
        <v>344</v>
      </c>
    </row>
    <row r="17" spans="1:10" s="1" customFormat="1" ht="16.5" customHeight="1">
      <c r="A17" s="4" t="s">
        <v>532</v>
      </c>
      <c r="B17" s="5" t="s">
        <v>345</v>
      </c>
      <c r="C17" s="5" t="s">
        <v>346</v>
      </c>
      <c r="D17" s="4" t="s">
        <v>569</v>
      </c>
      <c r="E17" s="4" t="s">
        <v>570</v>
      </c>
      <c r="F17" s="5" t="s">
        <v>349</v>
      </c>
      <c r="G17" s="6">
        <v>1</v>
      </c>
      <c r="H17" s="7">
        <v>0.291913405677656</v>
      </c>
      <c r="I17" s="9">
        <f t="shared" ref="I17:I19" si="1">H17*G17</f>
        <v>0.291913405677656</v>
      </c>
      <c r="J17" s="10">
        <v>44835</v>
      </c>
    </row>
    <row r="18" spans="1:10" s="1" customFormat="1" ht="16.5" customHeight="1">
      <c r="A18" s="12" t="s">
        <v>532</v>
      </c>
      <c r="B18" s="13" t="s">
        <v>345</v>
      </c>
      <c r="C18" s="13" t="s">
        <v>346</v>
      </c>
      <c r="D18" s="12" t="s">
        <v>571</v>
      </c>
      <c r="E18" s="12" t="s">
        <v>572</v>
      </c>
      <c r="F18" s="13" t="s">
        <v>349</v>
      </c>
      <c r="G18" s="14">
        <v>1</v>
      </c>
      <c r="H18" s="7">
        <v>3</v>
      </c>
      <c r="I18" s="9">
        <f t="shared" si="1"/>
        <v>3</v>
      </c>
      <c r="J18" s="16">
        <v>44835</v>
      </c>
    </row>
    <row r="19" spans="1:10" s="1" customFormat="1" ht="16.5" customHeight="1">
      <c r="A19" s="4" t="s">
        <v>532</v>
      </c>
      <c r="B19" s="5" t="s">
        <v>345</v>
      </c>
      <c r="C19" s="5" t="s">
        <v>346</v>
      </c>
      <c r="D19" s="4" t="s">
        <v>573</v>
      </c>
      <c r="E19" s="4" t="s">
        <v>574</v>
      </c>
      <c r="F19" s="5" t="s">
        <v>575</v>
      </c>
      <c r="G19" s="6">
        <v>1</v>
      </c>
      <c r="H19" s="7">
        <v>0.26550000000000001</v>
      </c>
      <c r="I19" s="9">
        <f t="shared" si="1"/>
        <v>0.26550000000000001</v>
      </c>
      <c r="J19" s="10">
        <v>44835</v>
      </c>
    </row>
    <row r="20" spans="1:10">
      <c r="I20" s="11">
        <f>SUM(I17:I19)</f>
        <v>3.5574134056776598</v>
      </c>
    </row>
  </sheetData>
  <phoneticPr fontId="20" type="noConversion"/>
  <pageMargins left="0.75" right="0.75" top="1" bottom="1" header="0.5" footer="0.5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N18" sqref="N18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11" customWidth="1"/>
    <col min="7" max="7" width="9.25" style="11" customWidth="1"/>
    <col min="8" max="9" width="7.75" style="11" customWidth="1"/>
    <col min="10" max="10" width="7.7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192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2</v>
      </c>
      <c r="H2" s="7">
        <v>0.120565034394672</v>
      </c>
      <c r="I2" s="9">
        <f t="shared" ref="I2:I12" si="0">H2*G2</f>
        <v>0.24113006878934401</v>
      </c>
      <c r="J2" s="10">
        <v>45383</v>
      </c>
    </row>
    <row r="3" spans="1:10" s="1" customFormat="1" ht="16.5" customHeight="1">
      <c r="A3" s="12" t="s">
        <v>192</v>
      </c>
      <c r="B3" s="13" t="s">
        <v>345</v>
      </c>
      <c r="C3" s="13" t="s">
        <v>346</v>
      </c>
      <c r="D3" s="12" t="s">
        <v>520</v>
      </c>
      <c r="E3" s="12" t="s">
        <v>521</v>
      </c>
      <c r="F3" s="13" t="s">
        <v>522</v>
      </c>
      <c r="G3" s="14">
        <v>1</v>
      </c>
      <c r="H3" s="7">
        <v>0.23</v>
      </c>
      <c r="I3" s="9">
        <f t="shared" si="0"/>
        <v>0.23</v>
      </c>
      <c r="J3" s="16">
        <v>45383</v>
      </c>
    </row>
    <row r="4" spans="1:10" s="1" customFormat="1" ht="16.5" customHeight="1">
      <c r="A4" s="4" t="s">
        <v>192</v>
      </c>
      <c r="B4" s="5" t="s">
        <v>345</v>
      </c>
      <c r="C4" s="5" t="s">
        <v>346</v>
      </c>
      <c r="D4" s="4" t="s">
        <v>483</v>
      </c>
      <c r="E4" s="4" t="s">
        <v>484</v>
      </c>
      <c r="F4" s="5" t="s">
        <v>349</v>
      </c>
      <c r="G4" s="6">
        <v>2</v>
      </c>
      <c r="H4" s="7">
        <v>0.24093969243986299</v>
      </c>
      <c r="I4" s="9">
        <f t="shared" si="0"/>
        <v>0.48187938487972598</v>
      </c>
      <c r="J4" s="10">
        <v>45383</v>
      </c>
    </row>
    <row r="5" spans="1:10" s="1" customFormat="1" ht="16.5" customHeight="1">
      <c r="A5" s="12" t="s">
        <v>192</v>
      </c>
      <c r="B5" s="13" t="s">
        <v>345</v>
      </c>
      <c r="C5" s="13" t="s">
        <v>346</v>
      </c>
      <c r="D5" s="12" t="s">
        <v>516</v>
      </c>
      <c r="E5" s="12" t="s">
        <v>517</v>
      </c>
      <c r="F5" s="13" t="s">
        <v>349</v>
      </c>
      <c r="G5" s="14">
        <v>2</v>
      </c>
      <c r="H5" s="7">
        <v>0.05</v>
      </c>
      <c r="I5" s="9">
        <f t="shared" si="0"/>
        <v>0.1</v>
      </c>
      <c r="J5" s="16">
        <v>45383</v>
      </c>
    </row>
    <row r="6" spans="1:10" s="1" customFormat="1" ht="16.5" customHeight="1">
      <c r="A6" s="4" t="s">
        <v>192</v>
      </c>
      <c r="B6" s="5" t="s">
        <v>345</v>
      </c>
      <c r="C6" s="5" t="s">
        <v>346</v>
      </c>
      <c r="D6" s="4" t="s">
        <v>445</v>
      </c>
      <c r="E6" s="4" t="s">
        <v>446</v>
      </c>
      <c r="F6" s="5" t="s">
        <v>447</v>
      </c>
      <c r="G6" s="6">
        <v>0.2</v>
      </c>
      <c r="H6" s="7">
        <v>1.7257</v>
      </c>
      <c r="I6" s="9">
        <f t="shared" si="0"/>
        <v>0.34514</v>
      </c>
      <c r="J6" s="10">
        <v>45383</v>
      </c>
    </row>
    <row r="7" spans="1:10" s="1" customFormat="1" ht="16.5" customHeight="1">
      <c r="A7" s="12" t="s">
        <v>192</v>
      </c>
      <c r="B7" s="13" t="s">
        <v>345</v>
      </c>
      <c r="C7" s="13" t="s">
        <v>346</v>
      </c>
      <c r="D7" s="12" t="s">
        <v>451</v>
      </c>
      <c r="E7" s="12" t="s">
        <v>452</v>
      </c>
      <c r="F7" s="13" t="s">
        <v>448</v>
      </c>
      <c r="G7" s="14">
        <v>0.2</v>
      </c>
      <c r="H7" s="7">
        <v>1.6814</v>
      </c>
      <c r="I7" s="9">
        <f t="shared" si="0"/>
        <v>0.33628000000000002</v>
      </c>
      <c r="J7" s="16">
        <v>45383</v>
      </c>
    </row>
    <row r="8" spans="1:10" s="1" customFormat="1" ht="16.5" customHeight="1">
      <c r="A8" s="4" t="s">
        <v>192</v>
      </c>
      <c r="B8" s="5" t="s">
        <v>345</v>
      </c>
      <c r="C8" s="5" t="s">
        <v>346</v>
      </c>
      <c r="D8" s="4" t="s">
        <v>530</v>
      </c>
      <c r="E8" s="4" t="s">
        <v>531</v>
      </c>
      <c r="F8" s="5" t="s">
        <v>349</v>
      </c>
      <c r="G8" s="6">
        <v>1</v>
      </c>
      <c r="H8" s="7">
        <v>0.13</v>
      </c>
      <c r="I8" s="9">
        <f t="shared" si="0"/>
        <v>0.13</v>
      </c>
      <c r="J8" s="10">
        <v>45383</v>
      </c>
    </row>
    <row r="9" spans="1:10" s="1" customFormat="1" ht="16.5" customHeight="1">
      <c r="A9" s="12" t="s">
        <v>192</v>
      </c>
      <c r="B9" s="13" t="s">
        <v>345</v>
      </c>
      <c r="C9" s="13" t="s">
        <v>346</v>
      </c>
      <c r="D9" s="12" t="s">
        <v>487</v>
      </c>
      <c r="E9" s="12" t="s">
        <v>488</v>
      </c>
      <c r="F9" s="13" t="s">
        <v>489</v>
      </c>
      <c r="G9" s="14">
        <v>2</v>
      </c>
      <c r="H9" s="7">
        <v>0.1862</v>
      </c>
      <c r="I9" s="9">
        <f t="shared" si="0"/>
        <v>0.37240000000000001</v>
      </c>
      <c r="J9" s="16">
        <v>45383</v>
      </c>
    </row>
    <row r="10" spans="1:10" s="1" customFormat="1" ht="16.5" customHeight="1">
      <c r="A10" s="4" t="s">
        <v>192</v>
      </c>
      <c r="B10" s="5" t="s">
        <v>345</v>
      </c>
      <c r="C10" s="5" t="s">
        <v>346</v>
      </c>
      <c r="D10" s="4" t="s">
        <v>532</v>
      </c>
      <c r="E10" s="4" t="s">
        <v>533</v>
      </c>
      <c r="F10" s="5" t="s">
        <v>349</v>
      </c>
      <c r="G10" s="6">
        <v>1</v>
      </c>
      <c r="H10" s="7">
        <v>3.5574134056776598</v>
      </c>
      <c r="I10" s="9">
        <f t="shared" si="0"/>
        <v>3.5574134056776598</v>
      </c>
      <c r="J10" s="10">
        <v>45383</v>
      </c>
    </row>
    <row r="11" spans="1:10" s="1" customFormat="1" ht="16.5" customHeight="1">
      <c r="A11" s="12" t="s">
        <v>192</v>
      </c>
      <c r="B11" s="13" t="s">
        <v>345</v>
      </c>
      <c r="C11" s="13" t="s">
        <v>346</v>
      </c>
      <c r="D11" s="12" t="s">
        <v>1141</v>
      </c>
      <c r="E11" s="12" t="s">
        <v>540</v>
      </c>
      <c r="F11" s="13" t="s">
        <v>1142</v>
      </c>
      <c r="G11" s="14">
        <v>1</v>
      </c>
      <c r="H11" s="7">
        <v>0.35</v>
      </c>
      <c r="I11" s="9">
        <f t="shared" si="0"/>
        <v>0.35</v>
      </c>
      <c r="J11" s="16">
        <v>45383</v>
      </c>
    </row>
    <row r="12" spans="1:10" s="1" customFormat="1" ht="16.5" customHeight="1">
      <c r="A12" s="4" t="s">
        <v>192</v>
      </c>
      <c r="B12" s="5" t="s">
        <v>345</v>
      </c>
      <c r="C12" s="5" t="s">
        <v>346</v>
      </c>
      <c r="D12" s="4" t="s">
        <v>536</v>
      </c>
      <c r="E12" s="4" t="s">
        <v>537</v>
      </c>
      <c r="F12" s="5" t="s">
        <v>538</v>
      </c>
      <c r="G12" s="6">
        <v>1</v>
      </c>
      <c r="H12" s="7">
        <v>0.40360000000000001</v>
      </c>
      <c r="I12" s="9">
        <f t="shared" si="0"/>
        <v>0.40360000000000001</v>
      </c>
      <c r="J12" s="10">
        <v>45383</v>
      </c>
    </row>
    <row r="13" spans="1:10">
      <c r="I13" s="11">
        <f>SUM(I2:I12)</f>
        <v>6.5478428593467299</v>
      </c>
    </row>
  </sheetData>
  <phoneticPr fontId="20" type="noConversion"/>
  <pageMargins left="0.75" right="0.75" top="1" bottom="1" header="0.5" footer="0.5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I11" sqref="I11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4.75" customWidth="1"/>
    <col min="6" max="6" width="10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194</v>
      </c>
      <c r="B2" s="5" t="s">
        <v>345</v>
      </c>
      <c r="C2" s="5" t="s">
        <v>346</v>
      </c>
      <c r="D2" s="4" t="s">
        <v>958</v>
      </c>
      <c r="E2" s="4" t="s">
        <v>959</v>
      </c>
      <c r="F2" s="5" t="s">
        <v>349</v>
      </c>
      <c r="G2" s="6">
        <v>1</v>
      </c>
      <c r="H2" s="7">
        <v>0.99269822551020404</v>
      </c>
      <c r="I2" s="9">
        <f t="shared" ref="I2:I9" si="0">H2*G2</f>
        <v>0.99269822551020404</v>
      </c>
      <c r="J2" s="10">
        <v>44432</v>
      </c>
    </row>
    <row r="3" spans="1:10" s="1" customFormat="1" ht="16.5" customHeight="1">
      <c r="A3" s="12" t="s">
        <v>194</v>
      </c>
      <c r="B3" s="13" t="s">
        <v>345</v>
      </c>
      <c r="C3" s="13" t="s">
        <v>346</v>
      </c>
      <c r="D3" s="12" t="s">
        <v>960</v>
      </c>
      <c r="E3" s="12" t="s">
        <v>961</v>
      </c>
      <c r="F3" s="13" t="s">
        <v>349</v>
      </c>
      <c r="G3" s="14">
        <v>1</v>
      </c>
      <c r="H3" s="7">
        <v>1.3651320119047601</v>
      </c>
      <c r="I3" s="9">
        <f t="shared" si="0"/>
        <v>1.3651320119047601</v>
      </c>
      <c r="J3" s="16">
        <v>44432</v>
      </c>
    </row>
    <row r="4" spans="1:10" s="1" customFormat="1" ht="16.5" customHeight="1">
      <c r="A4" s="4" t="s">
        <v>194</v>
      </c>
      <c r="B4" s="5" t="s">
        <v>345</v>
      </c>
      <c r="C4" s="5" t="s">
        <v>346</v>
      </c>
      <c r="D4" s="4" t="s">
        <v>844</v>
      </c>
      <c r="E4" s="4" t="s">
        <v>845</v>
      </c>
      <c r="F4" s="5" t="s">
        <v>349</v>
      </c>
      <c r="G4" s="6">
        <v>2</v>
      </c>
      <c r="H4" s="7">
        <v>0.58850000000000002</v>
      </c>
      <c r="I4" s="9">
        <f t="shared" si="0"/>
        <v>1.177</v>
      </c>
      <c r="J4" s="10">
        <v>44432</v>
      </c>
    </row>
    <row r="5" spans="1:10" s="1" customFormat="1" ht="16.5" customHeight="1">
      <c r="A5" s="12" t="s">
        <v>194</v>
      </c>
      <c r="B5" s="13" t="s">
        <v>345</v>
      </c>
      <c r="C5" s="13" t="s">
        <v>346</v>
      </c>
      <c r="D5" s="12" t="s">
        <v>463</v>
      </c>
      <c r="E5" s="12" t="s">
        <v>464</v>
      </c>
      <c r="F5" s="13" t="s">
        <v>465</v>
      </c>
      <c r="G5" s="14">
        <v>0.01</v>
      </c>
      <c r="H5" s="7">
        <v>6.2127999999999997</v>
      </c>
      <c r="I5" s="9">
        <f t="shared" si="0"/>
        <v>6.2128000000000003E-2</v>
      </c>
      <c r="J5" s="16">
        <v>44432</v>
      </c>
    </row>
    <row r="6" spans="1:10" s="1" customFormat="1" ht="16.5" customHeight="1">
      <c r="A6" s="4" t="s">
        <v>194</v>
      </c>
      <c r="B6" s="5" t="s">
        <v>345</v>
      </c>
      <c r="C6" s="5" t="s">
        <v>346</v>
      </c>
      <c r="D6" s="4" t="s">
        <v>440</v>
      </c>
      <c r="E6" s="4" t="s">
        <v>441</v>
      </c>
      <c r="F6" s="5" t="s">
        <v>442</v>
      </c>
      <c r="G6" s="6">
        <v>7.0000000000000007E-2</v>
      </c>
      <c r="H6" s="7">
        <v>0.40350000000000003</v>
      </c>
      <c r="I6" s="9">
        <f t="shared" si="0"/>
        <v>2.8244999999999999E-2</v>
      </c>
      <c r="J6" s="10">
        <v>44432</v>
      </c>
    </row>
    <row r="7" spans="1:10" s="1" customFormat="1" ht="16.5" customHeight="1">
      <c r="A7" s="12" t="s">
        <v>194</v>
      </c>
      <c r="B7" s="13" t="s">
        <v>345</v>
      </c>
      <c r="C7" s="13" t="s">
        <v>346</v>
      </c>
      <c r="D7" s="12" t="s">
        <v>1148</v>
      </c>
      <c r="E7" s="12" t="s">
        <v>935</v>
      </c>
      <c r="F7" s="13" t="s">
        <v>349</v>
      </c>
      <c r="G7" s="14">
        <v>1</v>
      </c>
      <c r="H7" s="7">
        <v>2.35464758333333</v>
      </c>
      <c r="I7" s="9">
        <f t="shared" si="0"/>
        <v>2.35464758333333</v>
      </c>
      <c r="J7" s="16">
        <v>44432</v>
      </c>
    </row>
    <row r="8" spans="1:10" s="1" customFormat="1" ht="16.5" customHeight="1">
      <c r="A8" s="4" t="s">
        <v>194</v>
      </c>
      <c r="B8" s="5" t="s">
        <v>345</v>
      </c>
      <c r="C8" s="5" t="s">
        <v>346</v>
      </c>
      <c r="D8" s="4" t="s">
        <v>1149</v>
      </c>
      <c r="E8" s="4" t="s">
        <v>847</v>
      </c>
      <c r="F8" s="5" t="s">
        <v>349</v>
      </c>
      <c r="G8" s="6">
        <v>1</v>
      </c>
      <c r="H8" s="7">
        <v>2.8</v>
      </c>
      <c r="I8" s="9">
        <f t="shared" si="0"/>
        <v>2.8</v>
      </c>
      <c r="J8" s="10">
        <v>44691</v>
      </c>
    </row>
    <row r="9" spans="1:10" s="1" customFormat="1" ht="16.5" customHeight="1">
      <c r="A9" s="12" t="s">
        <v>194</v>
      </c>
      <c r="B9" s="13" t="s">
        <v>345</v>
      </c>
      <c r="C9" s="13" t="s">
        <v>346</v>
      </c>
      <c r="D9" s="12" t="s">
        <v>542</v>
      </c>
      <c r="E9" s="12" t="s">
        <v>543</v>
      </c>
      <c r="F9" s="13" t="s">
        <v>349</v>
      </c>
      <c r="G9" s="14">
        <v>1</v>
      </c>
      <c r="H9" s="7">
        <v>2.25664E-2</v>
      </c>
      <c r="I9" s="9">
        <f t="shared" si="0"/>
        <v>2.25664E-2</v>
      </c>
      <c r="J9" s="16">
        <v>44746</v>
      </c>
    </row>
    <row r="10" spans="1:10">
      <c r="I10" s="11">
        <f>SUM(I2:I9)</f>
        <v>8.8024172207482891</v>
      </c>
    </row>
  </sheetData>
  <phoneticPr fontId="20" type="noConversion"/>
  <pageMargins left="0.75" right="0.75" top="1" bottom="1" header="0.5" footer="0.5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H2" sqref="H2:H4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.625" customWidth="1"/>
    <col min="6" max="6" width="7.875" customWidth="1"/>
    <col min="7" max="7" width="9.25" style="11" customWidth="1"/>
    <col min="8" max="9" width="7.75" style="11" customWidth="1"/>
    <col min="10" max="10" width="9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195</v>
      </c>
      <c r="B2" s="5" t="s">
        <v>345</v>
      </c>
      <c r="C2" s="5" t="s">
        <v>346</v>
      </c>
      <c r="D2" s="4" t="s">
        <v>917</v>
      </c>
      <c r="E2" s="4" t="s">
        <v>918</v>
      </c>
      <c r="F2" s="5" t="s">
        <v>349</v>
      </c>
      <c r="G2" s="6">
        <v>1</v>
      </c>
      <c r="H2" s="7">
        <v>1.254</v>
      </c>
      <c r="I2" s="9">
        <f>H2*G2</f>
        <v>1.254</v>
      </c>
      <c r="J2" s="10">
        <v>44516</v>
      </c>
    </row>
    <row r="3" spans="1:10" s="1" customFormat="1" ht="16.5" customHeight="1">
      <c r="A3" s="12" t="s">
        <v>195</v>
      </c>
      <c r="B3" s="13" t="s">
        <v>345</v>
      </c>
      <c r="C3" s="13" t="s">
        <v>346</v>
      </c>
      <c r="D3" s="12" t="s">
        <v>608</v>
      </c>
      <c r="E3" s="12" t="s">
        <v>333</v>
      </c>
      <c r="F3" s="13" t="s">
        <v>607</v>
      </c>
      <c r="G3" s="14">
        <v>0.45</v>
      </c>
      <c r="H3" s="7">
        <v>2.7433999999999998</v>
      </c>
      <c r="I3" s="9">
        <f>H3*G3</f>
        <v>1.2345299999999999</v>
      </c>
      <c r="J3" s="16">
        <v>44516</v>
      </c>
    </row>
    <row r="4" spans="1:10" s="1" customFormat="1" ht="16.5" customHeight="1">
      <c r="A4" s="4" t="s">
        <v>195</v>
      </c>
      <c r="B4" s="5" t="s">
        <v>345</v>
      </c>
      <c r="C4" s="5" t="s">
        <v>346</v>
      </c>
      <c r="D4" s="4" t="s">
        <v>791</v>
      </c>
      <c r="E4" s="4" t="s">
        <v>792</v>
      </c>
      <c r="F4" s="5" t="s">
        <v>793</v>
      </c>
      <c r="G4" s="6">
        <v>1</v>
      </c>
      <c r="H4" s="7">
        <v>1.5487</v>
      </c>
      <c r="I4" s="9">
        <f>H4*G4</f>
        <v>1.5487</v>
      </c>
      <c r="J4" s="10">
        <v>44516</v>
      </c>
    </row>
    <row r="5" spans="1:10">
      <c r="I5" s="11">
        <f>SUM(I2:I4)</f>
        <v>4.0372300000000001</v>
      </c>
    </row>
  </sheetData>
  <phoneticPr fontId="20" type="noConversion"/>
  <pageMargins left="0.75" right="0.75" top="1" bottom="1" header="0.5" footer="0.5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I6" sqref="I6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1.625" customWidth="1"/>
    <col min="6" max="6" width="12.875" customWidth="1"/>
    <col min="7" max="7" width="9.25" style="19" customWidth="1"/>
    <col min="8" max="9" width="7.75" style="19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20" t="s">
        <v>341</v>
      </c>
      <c r="H1" s="20" t="s">
        <v>342</v>
      </c>
      <c r="I1" s="20" t="s">
        <v>343</v>
      </c>
      <c r="J1" s="8" t="s">
        <v>344</v>
      </c>
    </row>
    <row r="2" spans="1:10" s="1" customFormat="1" ht="16.5" customHeight="1">
      <c r="A2" s="4" t="s">
        <v>197</v>
      </c>
      <c r="B2" s="5" t="s">
        <v>345</v>
      </c>
      <c r="C2" s="5" t="s">
        <v>346</v>
      </c>
      <c r="D2" s="4" t="s">
        <v>917</v>
      </c>
      <c r="E2" s="4" t="s">
        <v>918</v>
      </c>
      <c r="F2" s="5" t="s">
        <v>349</v>
      </c>
      <c r="G2" s="21">
        <v>1</v>
      </c>
      <c r="H2" s="7">
        <v>1.254</v>
      </c>
      <c r="I2" s="23">
        <f>H2*G2</f>
        <v>1.254</v>
      </c>
      <c r="J2" s="10">
        <v>44733</v>
      </c>
    </row>
    <row r="3" spans="1:10" s="1" customFormat="1" ht="16.5" customHeight="1">
      <c r="A3" s="12" t="s">
        <v>197</v>
      </c>
      <c r="B3" s="13" t="s">
        <v>345</v>
      </c>
      <c r="C3" s="13" t="s">
        <v>346</v>
      </c>
      <c r="D3" s="12" t="s">
        <v>928</v>
      </c>
      <c r="E3" s="12" t="s">
        <v>423</v>
      </c>
      <c r="F3" s="13" t="s">
        <v>929</v>
      </c>
      <c r="G3" s="22">
        <v>1</v>
      </c>
      <c r="H3" s="7">
        <v>0.78</v>
      </c>
      <c r="I3" s="23">
        <f>H3*G3</f>
        <v>0.78</v>
      </c>
      <c r="J3" s="16">
        <v>44733</v>
      </c>
    </row>
    <row r="4" spans="1:10" s="1" customFormat="1" ht="16.5" customHeight="1">
      <c r="A4" s="4" t="s">
        <v>197</v>
      </c>
      <c r="B4" s="5" t="s">
        <v>345</v>
      </c>
      <c r="C4" s="5" t="s">
        <v>346</v>
      </c>
      <c r="D4" s="4" t="s">
        <v>791</v>
      </c>
      <c r="E4" s="4" t="s">
        <v>792</v>
      </c>
      <c r="F4" s="5" t="s">
        <v>793</v>
      </c>
      <c r="G4" s="21">
        <v>1</v>
      </c>
      <c r="H4" s="7">
        <v>1.5487</v>
      </c>
      <c r="I4" s="23">
        <f>H4*G4</f>
        <v>1.5487</v>
      </c>
      <c r="J4" s="10">
        <v>44733</v>
      </c>
    </row>
    <row r="5" spans="1:10">
      <c r="I5" s="19">
        <f>SUM(I2:I4)</f>
        <v>3.5827</v>
      </c>
    </row>
  </sheetData>
  <phoneticPr fontId="20" type="noConversion"/>
  <pageMargins left="0.75" right="0.75" top="1" bottom="1" header="0.5" footer="0.5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I14" sqref="I14"/>
    </sheetView>
  </sheetViews>
  <sheetFormatPr defaultColWidth="8.75" defaultRowHeight="13.5"/>
  <cols>
    <col min="1" max="1" width="10.5" customWidth="1"/>
    <col min="2" max="2" width="4.625" customWidth="1"/>
    <col min="3" max="3" width="7.625" customWidth="1"/>
    <col min="4" max="4" width="10.5" customWidth="1"/>
    <col min="5" max="5" width="16.125" customWidth="1"/>
    <col min="6" max="6" width="14.5" customWidth="1"/>
    <col min="7" max="7" width="9.25" style="11" customWidth="1"/>
    <col min="8" max="9" width="7.75" style="11" customWidth="1"/>
    <col min="10" max="10" width="8.125" customWidth="1"/>
  </cols>
  <sheetData>
    <row r="1" spans="1:10" s="1" customFormat="1" ht="12.75">
      <c r="A1" s="2" t="s">
        <v>336</v>
      </c>
      <c r="B1" s="2" t="s">
        <v>337</v>
      </c>
      <c r="C1" s="2" t="s">
        <v>338</v>
      </c>
      <c r="D1" s="2" t="s">
        <v>339</v>
      </c>
      <c r="E1" s="2" t="s">
        <v>340</v>
      </c>
      <c r="F1" s="2" t="s">
        <v>340</v>
      </c>
      <c r="G1" s="3" t="s">
        <v>341</v>
      </c>
      <c r="H1" s="3" t="s">
        <v>342</v>
      </c>
      <c r="I1" s="3" t="s">
        <v>343</v>
      </c>
      <c r="J1" s="8" t="s">
        <v>344</v>
      </c>
    </row>
    <row r="2" spans="1:10" s="1" customFormat="1" ht="16.5" customHeight="1">
      <c r="A2" s="4" t="s">
        <v>199</v>
      </c>
      <c r="B2" s="5" t="s">
        <v>345</v>
      </c>
      <c r="C2" s="5" t="s">
        <v>346</v>
      </c>
      <c r="D2" s="4" t="s">
        <v>223</v>
      </c>
      <c r="E2" s="4" t="s">
        <v>224</v>
      </c>
      <c r="F2" s="5" t="s">
        <v>444</v>
      </c>
      <c r="G2" s="6">
        <v>1</v>
      </c>
      <c r="H2" s="7">
        <v>0.120565034394672</v>
      </c>
      <c r="I2" s="9">
        <f t="shared" ref="I2:I12" si="0">H2*G2</f>
        <v>0.120565034394672</v>
      </c>
      <c r="J2" s="10">
        <v>44743</v>
      </c>
    </row>
    <row r="3" spans="1:10" s="1" customFormat="1" ht="16.5" customHeight="1">
      <c r="A3" s="12" t="s">
        <v>199</v>
      </c>
      <c r="B3" s="13" t="s">
        <v>345</v>
      </c>
      <c r="C3" s="13" t="s">
        <v>346</v>
      </c>
      <c r="D3" s="12" t="s">
        <v>520</v>
      </c>
      <c r="E3" s="12" t="s">
        <v>521</v>
      </c>
      <c r="F3" s="13" t="s">
        <v>522</v>
      </c>
      <c r="G3" s="14">
        <v>1</v>
      </c>
      <c r="H3" s="7">
        <v>0.29392022048245597</v>
      </c>
      <c r="I3" s="9">
        <f t="shared" si="0"/>
        <v>0.29392022048245597</v>
      </c>
      <c r="J3" s="16">
        <v>44743</v>
      </c>
    </row>
    <row r="4" spans="1:10" s="1" customFormat="1" ht="16.5" customHeight="1">
      <c r="A4" s="4" t="s">
        <v>199</v>
      </c>
      <c r="B4" s="5" t="s">
        <v>345</v>
      </c>
      <c r="C4" s="5" t="s">
        <v>346</v>
      </c>
      <c r="D4" s="4" t="s">
        <v>483</v>
      </c>
      <c r="E4" s="4" t="s">
        <v>484</v>
      </c>
      <c r="F4" s="5" t="s">
        <v>349</v>
      </c>
      <c r="G4" s="6">
        <v>1</v>
      </c>
      <c r="H4" s="7">
        <v>0.24093969243986299</v>
      </c>
      <c r="I4" s="9">
        <f t="shared" si="0"/>
        <v>0.24093969243986299</v>
      </c>
      <c r="J4" s="10">
        <v>44743</v>
      </c>
    </row>
    <row r="5" spans="1:10" s="1" customFormat="1" ht="16.5" customHeight="1">
      <c r="A5" s="12" t="s">
        <v>199</v>
      </c>
      <c r="B5" s="13" t="s">
        <v>345</v>
      </c>
      <c r="C5" s="13" t="s">
        <v>346</v>
      </c>
      <c r="D5" s="12" t="s">
        <v>516</v>
      </c>
      <c r="E5" s="12" t="s">
        <v>517</v>
      </c>
      <c r="F5" s="13" t="s">
        <v>349</v>
      </c>
      <c r="G5" s="14">
        <v>2</v>
      </c>
      <c r="H5" s="7">
        <v>0.05</v>
      </c>
      <c r="I5" s="9">
        <f t="shared" si="0"/>
        <v>0.1</v>
      </c>
      <c r="J5" s="16">
        <v>45169</v>
      </c>
    </row>
    <row r="6" spans="1:10" s="1" customFormat="1" ht="16.5" customHeight="1">
      <c r="A6" s="4" t="s">
        <v>199</v>
      </c>
      <c r="B6" s="5" t="s">
        <v>345</v>
      </c>
      <c r="C6" s="5" t="s">
        <v>346</v>
      </c>
      <c r="D6" s="4" t="s">
        <v>451</v>
      </c>
      <c r="E6" s="4" t="s">
        <v>452</v>
      </c>
      <c r="F6" s="5" t="s">
        <v>448</v>
      </c>
      <c r="G6" s="6">
        <v>0.62</v>
      </c>
      <c r="H6" s="7">
        <v>1.6814</v>
      </c>
      <c r="I6" s="9">
        <f t="shared" si="0"/>
        <v>1.042468</v>
      </c>
      <c r="J6" s="10">
        <v>44774</v>
      </c>
    </row>
    <row r="7" spans="1:10" s="1" customFormat="1" ht="16.5" customHeight="1">
      <c r="A7" s="12" t="s">
        <v>199</v>
      </c>
      <c r="B7" s="13" t="s">
        <v>345</v>
      </c>
      <c r="C7" s="13" t="s">
        <v>346</v>
      </c>
      <c r="D7" s="12" t="s">
        <v>530</v>
      </c>
      <c r="E7" s="12" t="s">
        <v>531</v>
      </c>
      <c r="F7" s="13" t="s">
        <v>349</v>
      </c>
      <c r="G7" s="14">
        <v>1</v>
      </c>
      <c r="H7" s="7">
        <v>0.16491114688644701</v>
      </c>
      <c r="I7" s="9">
        <f t="shared" si="0"/>
        <v>0.16491114688644701</v>
      </c>
      <c r="J7" s="16">
        <v>45169</v>
      </c>
    </row>
    <row r="8" spans="1:10" s="1" customFormat="1" ht="16.5" customHeight="1">
      <c r="A8" s="4" t="s">
        <v>199</v>
      </c>
      <c r="B8" s="5" t="s">
        <v>345</v>
      </c>
      <c r="C8" s="5" t="s">
        <v>346</v>
      </c>
      <c r="D8" s="4" t="s">
        <v>532</v>
      </c>
      <c r="E8" s="4" t="s">
        <v>533</v>
      </c>
      <c r="F8" s="5" t="s">
        <v>349</v>
      </c>
      <c r="G8" s="6">
        <v>1</v>
      </c>
      <c r="H8" s="7">
        <f>I19</f>
        <v>3.5574134056776598</v>
      </c>
      <c r="I8" s="9">
        <f t="shared" si="0"/>
        <v>3.5574134056776598</v>
      </c>
      <c r="J8" s="10">
        <v>45169</v>
      </c>
    </row>
    <row r="9" spans="1:10" s="1" customFormat="1" ht="16.5" customHeight="1">
      <c r="A9" s="12" t="s">
        <v>199</v>
      </c>
      <c r="B9" s="13" t="s">
        <v>345</v>
      </c>
      <c r="C9" s="13" t="s">
        <v>346</v>
      </c>
      <c r="D9" s="12" t="s">
        <v>542</v>
      </c>
      <c r="E9" s="12" t="s">
        <v>543</v>
      </c>
      <c r="F9" s="13" t="s">
        <v>349</v>
      </c>
      <c r="G9" s="14">
        <v>1</v>
      </c>
      <c r="H9" s="7">
        <v>2.25664E-2</v>
      </c>
      <c r="I9" s="9">
        <f t="shared" si="0"/>
        <v>2.25664E-2</v>
      </c>
      <c r="J9" s="16">
        <v>44743</v>
      </c>
    </row>
    <row r="10" spans="1:10" s="1" customFormat="1" ht="16.5" customHeight="1">
      <c r="A10" s="4" t="s">
        <v>199</v>
      </c>
      <c r="B10" s="5" t="s">
        <v>345</v>
      </c>
      <c r="C10" s="5" t="s">
        <v>346</v>
      </c>
      <c r="D10" s="4" t="s">
        <v>536</v>
      </c>
      <c r="E10" s="4" t="s">
        <v>537</v>
      </c>
      <c r="F10" s="5" t="s">
        <v>538</v>
      </c>
      <c r="G10" s="6">
        <v>1</v>
      </c>
      <c r="H10" s="7">
        <v>0.40360000000000001</v>
      </c>
      <c r="I10" s="9">
        <f t="shared" si="0"/>
        <v>0.40360000000000001</v>
      </c>
      <c r="J10" s="10">
        <v>44743</v>
      </c>
    </row>
    <row r="11" spans="1:10" s="1" customFormat="1" ht="16.5" customHeight="1">
      <c r="A11" s="12" t="s">
        <v>199</v>
      </c>
      <c r="B11" s="13" t="s">
        <v>345</v>
      </c>
      <c r="C11" s="13" t="s">
        <v>346</v>
      </c>
      <c r="D11" s="12" t="s">
        <v>539</v>
      </c>
      <c r="E11" s="12" t="s">
        <v>540</v>
      </c>
      <c r="F11" s="13" t="s">
        <v>541</v>
      </c>
      <c r="G11" s="14">
        <v>1</v>
      </c>
      <c r="H11" s="7">
        <v>0.35</v>
      </c>
      <c r="I11" s="9">
        <f t="shared" si="0"/>
        <v>0.35</v>
      </c>
      <c r="J11" s="16">
        <v>44743</v>
      </c>
    </row>
    <row r="12" spans="1:10" s="1" customFormat="1" ht="16.5" customHeight="1">
      <c r="A12" s="4" t="s">
        <v>199</v>
      </c>
      <c r="B12" s="5" t="s">
        <v>345</v>
      </c>
      <c r="C12" s="5" t="s">
        <v>346</v>
      </c>
      <c r="D12" s="4" t="s">
        <v>487</v>
      </c>
      <c r="E12" s="4" t="s">
        <v>488</v>
      </c>
      <c r="F12" s="5" t="s">
        <v>489</v>
      </c>
      <c r="G12" s="6">
        <v>1</v>
      </c>
      <c r="H12" s="7">
        <v>0.1862</v>
      </c>
      <c r="I12" s="9">
        <f t="shared" si="0"/>
        <v>0.1862</v>
      </c>
      <c r="J12" s="10">
        <v>44743</v>
      </c>
    </row>
    <row r="13" spans="1:10">
      <c r="I13" s="11">
        <f>SUM(I2:I12)</f>
        <v>6.4825838998810896</v>
      </c>
    </row>
    <row r="15" spans="1:10" s="1" customFormat="1" ht="12.75">
      <c r="A15" s="2" t="s">
        <v>336</v>
      </c>
      <c r="B15" s="2" t="s">
        <v>337</v>
      </c>
      <c r="C15" s="2" t="s">
        <v>338</v>
      </c>
      <c r="D15" s="2" t="s">
        <v>339</v>
      </c>
      <c r="E15" s="2" t="s">
        <v>340</v>
      </c>
      <c r="F15" s="2" t="s">
        <v>340</v>
      </c>
      <c r="G15" s="3" t="s">
        <v>341</v>
      </c>
      <c r="H15" s="3" t="s">
        <v>342</v>
      </c>
      <c r="I15" s="3" t="s">
        <v>343</v>
      </c>
      <c r="J15" s="8" t="s">
        <v>344</v>
      </c>
    </row>
    <row r="16" spans="1:10" s="1" customFormat="1" ht="16.5" customHeight="1">
      <c r="A16" s="4" t="s">
        <v>532</v>
      </c>
      <c r="B16" s="5" t="s">
        <v>345</v>
      </c>
      <c r="C16" s="5" t="s">
        <v>346</v>
      </c>
      <c r="D16" s="4" t="s">
        <v>569</v>
      </c>
      <c r="E16" s="4" t="s">
        <v>570</v>
      </c>
      <c r="F16" s="5" t="s">
        <v>349</v>
      </c>
      <c r="G16" s="6">
        <v>1</v>
      </c>
      <c r="H16" s="7">
        <v>0.291913405677656</v>
      </c>
      <c r="I16" s="9">
        <f t="shared" ref="I16:I18" si="1">H16*G16</f>
        <v>0.291913405677656</v>
      </c>
      <c r="J16" s="10">
        <v>44835</v>
      </c>
    </row>
    <row r="17" spans="1:10" s="1" customFormat="1" ht="16.5" customHeight="1">
      <c r="A17" s="12" t="s">
        <v>532</v>
      </c>
      <c r="B17" s="13" t="s">
        <v>345</v>
      </c>
      <c r="C17" s="13" t="s">
        <v>346</v>
      </c>
      <c r="D17" s="12" t="s">
        <v>571</v>
      </c>
      <c r="E17" s="12" t="s">
        <v>572</v>
      </c>
      <c r="F17" s="13" t="s">
        <v>349</v>
      </c>
      <c r="G17" s="14">
        <v>1</v>
      </c>
      <c r="H17" s="7">
        <v>3</v>
      </c>
      <c r="I17" s="9">
        <f t="shared" si="1"/>
        <v>3</v>
      </c>
      <c r="J17" s="16">
        <v>44835</v>
      </c>
    </row>
    <row r="18" spans="1:10" s="1" customFormat="1" ht="16.5" customHeight="1">
      <c r="A18" s="4" t="s">
        <v>532</v>
      </c>
      <c r="B18" s="5" t="s">
        <v>345</v>
      </c>
      <c r="C18" s="5" t="s">
        <v>346</v>
      </c>
      <c r="D18" s="4" t="s">
        <v>573</v>
      </c>
      <c r="E18" s="4" t="s">
        <v>574</v>
      </c>
      <c r="F18" s="5" t="s">
        <v>575</v>
      </c>
      <c r="G18" s="6">
        <v>1</v>
      </c>
      <c r="H18" s="7">
        <v>0.26550000000000001</v>
      </c>
      <c r="I18" s="9">
        <f t="shared" si="1"/>
        <v>0.26550000000000001</v>
      </c>
      <c r="J18" s="10">
        <v>44835</v>
      </c>
    </row>
    <row r="19" spans="1:10">
      <c r="I19" s="11">
        <f>SUM(I16:I18)</f>
        <v>3.5574134056776598</v>
      </c>
    </row>
  </sheetData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132</vt:i4>
      </vt:variant>
      <vt:variant>
        <vt:lpstr>命名范围</vt:lpstr>
      </vt:variant>
      <vt:variant>
        <vt:i4>2</vt:i4>
      </vt:variant>
    </vt:vector>
  </HeadingPairs>
  <TitlesOfParts>
    <vt:vector size="134" baseType="lpstr">
      <vt:lpstr>汇总表</vt:lpstr>
      <vt:lpstr>BEC0010039</vt:lpstr>
      <vt:lpstr>BPC0000002</vt:lpstr>
      <vt:lpstr>BPC0010161</vt:lpstr>
      <vt:lpstr>BPC0010177</vt:lpstr>
      <vt:lpstr>SHT0010230</vt:lpstr>
      <vt:lpstr>SHT0011982</vt:lpstr>
      <vt:lpstr>SHT0012022</vt:lpstr>
      <vt:lpstr>SHT0012172</vt:lpstr>
      <vt:lpstr>SHT0012393</vt:lpstr>
      <vt:lpstr>SHT0012401</vt:lpstr>
      <vt:lpstr>SHT0012447</vt:lpstr>
      <vt:lpstr>SHT0013134</vt:lpstr>
      <vt:lpstr>SHT0013272</vt:lpstr>
      <vt:lpstr>SHT0013298</vt:lpstr>
      <vt:lpstr>SHT0013365</vt:lpstr>
      <vt:lpstr>SHT0013662</vt:lpstr>
      <vt:lpstr>SHT0014013</vt:lpstr>
      <vt:lpstr>SHT0014169</vt:lpstr>
      <vt:lpstr>SHT0014571</vt:lpstr>
      <vt:lpstr>SHT0014645</vt:lpstr>
      <vt:lpstr>SHT0014722</vt:lpstr>
      <vt:lpstr>SHT0014803</vt:lpstr>
      <vt:lpstr>SHT0015090</vt:lpstr>
      <vt:lpstr>SLT0010277</vt:lpstr>
      <vt:lpstr>SHT0015934</vt:lpstr>
      <vt:lpstr>BPC0010060</vt:lpstr>
      <vt:lpstr>BEC0010024</vt:lpstr>
      <vt:lpstr>SHT0000098</vt:lpstr>
      <vt:lpstr>SHT0010251</vt:lpstr>
      <vt:lpstr>BPC0000047</vt:lpstr>
      <vt:lpstr>SHT0016487</vt:lpstr>
      <vt:lpstr>SHT0012024</vt:lpstr>
      <vt:lpstr>SHT0010907</vt:lpstr>
      <vt:lpstr>SHT0011481</vt:lpstr>
      <vt:lpstr>SHT0011509</vt:lpstr>
      <vt:lpstr>BPC0000008</vt:lpstr>
      <vt:lpstr>SHT0000505</vt:lpstr>
      <vt:lpstr>SHT0011480</vt:lpstr>
      <vt:lpstr>SHT0011506</vt:lpstr>
      <vt:lpstr>SHT0014832</vt:lpstr>
      <vt:lpstr>SHT0000144</vt:lpstr>
      <vt:lpstr>SHT0013334</vt:lpstr>
      <vt:lpstr>SHT0011046</vt:lpstr>
      <vt:lpstr>SHT0016099</vt:lpstr>
      <vt:lpstr>SHT0010941</vt:lpstr>
      <vt:lpstr>SHT0014831</vt:lpstr>
      <vt:lpstr>BPC0010220</vt:lpstr>
      <vt:lpstr>SHT0016950</vt:lpstr>
      <vt:lpstr>SHT0017083</vt:lpstr>
      <vt:lpstr>SHT0017132</vt:lpstr>
      <vt:lpstr>SHT0017154</vt:lpstr>
      <vt:lpstr>SLT0012023</vt:lpstr>
      <vt:lpstr>SLT0012154</vt:lpstr>
      <vt:lpstr>SLT0012155</vt:lpstr>
      <vt:lpstr>SHT0015238</vt:lpstr>
      <vt:lpstr>SHT0015241</vt:lpstr>
      <vt:lpstr>SHT0015237</vt:lpstr>
      <vt:lpstr>SHT0015239</vt:lpstr>
      <vt:lpstr>SHT0015536</vt:lpstr>
      <vt:lpstr>SHT0017182</vt:lpstr>
      <vt:lpstr>SHT0015973</vt:lpstr>
      <vt:lpstr>SHT0016241</vt:lpstr>
      <vt:lpstr>SHT0016953</vt:lpstr>
      <vt:lpstr>SHT0016965</vt:lpstr>
      <vt:lpstr>SHT0016966</vt:lpstr>
      <vt:lpstr>SHT0016059</vt:lpstr>
      <vt:lpstr>SHT0014356</vt:lpstr>
      <vt:lpstr>SHT0015535</vt:lpstr>
      <vt:lpstr>SHT0015975</vt:lpstr>
      <vt:lpstr>SHT0016242</vt:lpstr>
      <vt:lpstr>SLT0012246</vt:lpstr>
      <vt:lpstr>SLT0012247</vt:lpstr>
      <vt:lpstr>SHT0013264</vt:lpstr>
      <vt:lpstr>SHT0010904</vt:lpstr>
      <vt:lpstr>SHT0016905</vt:lpstr>
      <vt:lpstr>SHT0017376</vt:lpstr>
      <vt:lpstr>SLT0012307</vt:lpstr>
      <vt:lpstr>SLT0012308</vt:lpstr>
      <vt:lpstr>SHT0017519</vt:lpstr>
      <vt:lpstr>SHT0013273</vt:lpstr>
      <vt:lpstr>SHT0017359</vt:lpstr>
      <vt:lpstr>SHT0017643</vt:lpstr>
      <vt:lpstr>SHT0017687</vt:lpstr>
      <vt:lpstr>SHT0017618</vt:lpstr>
      <vt:lpstr>SHT0015097</vt:lpstr>
      <vt:lpstr>BPC0010251</vt:lpstr>
      <vt:lpstr>SHT0013655</vt:lpstr>
      <vt:lpstr>SHT0012130</vt:lpstr>
      <vt:lpstr>SHT0012131</vt:lpstr>
      <vt:lpstr>SHT0013736</vt:lpstr>
      <vt:lpstr>SHT0012989</vt:lpstr>
      <vt:lpstr>SHT0014603</vt:lpstr>
      <vt:lpstr>SHT0017152</vt:lpstr>
      <vt:lpstr>SHT0017153</vt:lpstr>
      <vt:lpstr>SHT0013737</vt:lpstr>
      <vt:lpstr>SHT0013955</vt:lpstr>
      <vt:lpstr>SHT0014721</vt:lpstr>
      <vt:lpstr>SHT0014777</vt:lpstr>
      <vt:lpstr>SHT0014778</vt:lpstr>
      <vt:lpstr>SHT0014790</vt:lpstr>
      <vt:lpstr>BPC0010181</vt:lpstr>
      <vt:lpstr>SHT0001641</vt:lpstr>
      <vt:lpstr>SHT0012191</vt:lpstr>
      <vt:lpstr>SHT0012958</vt:lpstr>
      <vt:lpstr>SHT0016985</vt:lpstr>
      <vt:lpstr>SHT0015047</vt:lpstr>
      <vt:lpstr>SHT0015961</vt:lpstr>
      <vt:lpstr>SHT0016060</vt:lpstr>
      <vt:lpstr>SHT0014570</vt:lpstr>
      <vt:lpstr>SHT0017412</vt:lpstr>
      <vt:lpstr>BPC0010346</vt:lpstr>
      <vt:lpstr>SHT0000456</vt:lpstr>
      <vt:lpstr>SHT0000701</vt:lpstr>
      <vt:lpstr>SHT0001071</vt:lpstr>
      <vt:lpstr>SHT0012205</vt:lpstr>
      <vt:lpstr>SHT0011472</vt:lpstr>
      <vt:lpstr>SHT0013271</vt:lpstr>
      <vt:lpstr>SHT0013292</vt:lpstr>
      <vt:lpstr>SHT0013274</vt:lpstr>
      <vt:lpstr>SHT0013492</vt:lpstr>
      <vt:lpstr>SHT0012173</vt:lpstr>
      <vt:lpstr>SHT0013261</vt:lpstr>
      <vt:lpstr>SHT0015002</vt:lpstr>
      <vt:lpstr>SHT0015089</vt:lpstr>
      <vt:lpstr>BPC0000046</vt:lpstr>
      <vt:lpstr>BPC0010176</vt:lpstr>
      <vt:lpstr>SHT0013291</vt:lpstr>
      <vt:lpstr>SHT0014945</vt:lpstr>
      <vt:lpstr>SHT0001662</vt:lpstr>
      <vt:lpstr>SHT0012349</vt:lpstr>
      <vt:lpstr>SHT0017644</vt:lpstr>
      <vt:lpstr>汇总表!Print_Area</vt:lpstr>
      <vt:lpstr>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2023-05-12T11:15:00Z</dcterms:created>
  <dcterms:modified xsi:type="dcterms:W3CDTF">2025-03-13T05:13:36Z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3FA670D83EBF4C2E91A703BC98E98D9F_12</vt:lpwstr>
  </property>
  <property fmtid="{D5CDD505-2E9C-101B-9397-08002B2CF9AE}" pid="4" name="KSOReadingLayout">
    <vt:bool>true</vt:bool>
  </property>
</Properties>
</file>